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DF IMPLAN PARA ENVIAR\"/>
    </mc:Choice>
  </mc:AlternateContent>
  <xr:revisionPtr revIDLastSave="0" documentId="13_ncr:1_{9B63FDF1-D115-4146-8B5D-B5063763BA0D}" xr6:coauthVersionLast="47" xr6:coauthVersionMax="47" xr10:uidLastSave="{00000000-0000-0000-0000-000000000000}"/>
  <bookViews>
    <workbookView xWindow="0" yWindow="1335" windowWidth="28800" windowHeight="14865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3">ACT!$A$1:$D$226</definedName>
    <definedName name="_xlnm.Print_Area" localSheetId="0">'Notas a los Edos Financieros'!$A$1:$E$50</definedName>
  </definedNames>
  <calcPr calcId="181029"/>
</workbook>
</file>

<file path=xl/calcChain.xml><?xml version="1.0" encoding="utf-8"?>
<calcChain xmlns="http://schemas.openxmlformats.org/spreadsheetml/2006/main"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7" i="59" l="1"/>
  <c r="C96" i="59" s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5" i="60" s="1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4" i="60"/>
  <c r="C107" i="60"/>
  <c r="C100" i="60"/>
  <c r="C160" i="60" l="1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63" i="62" s="1"/>
  <c r="C48" i="62" s="1"/>
  <c r="C126" i="62" s="1"/>
  <c r="C37" i="62"/>
  <c r="C28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98" i="60" l="1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9" i="64" l="1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<sst xmlns="http://schemas.openxmlformats.org/spreadsheetml/2006/main" count="983" uniqueCount="678">
  <si>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</si>
  <si>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</si>
  <si>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</si>
  <si>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</si>
  <si>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</si>
  <si>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</si>
  <si>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</si>
  <si>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</si>
  <si>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</si>
  <si>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</si>
  <si>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</si>
  <si>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</si>
  <si>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</si>
  <si>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</si>
  <si>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</si>
  <si>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</si>
  <si>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</si>
  <si>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</si>
  <si>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</si>
  <si>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</si>
  <si>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</si>
  <si>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</si>
  <si>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</si>
  <si>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</si>
  <si>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</si>
  <si>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</si>
  <si>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</si>
  <si>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</si>
  <si>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</si>
  <si>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</si>
  <si>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</si>
  <si>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</si>
  <si>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</si>
  <si>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</si>
  <si>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</si>
  <si>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</si>
  <si>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</si>
  <si>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</si>
  <si>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</si>
  <si>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</si>
  <si>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</si>
  <si>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</si>
  <si>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</si>
  <si>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</si>
  <si>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</si>
  <si>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</si>
  <si>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</si>
  <si>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</si>
  <si>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</si>
  <si>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</si>
  <si>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</si>
  <si>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</si>
  <si>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</si>
  <si>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</si>
  <si>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</si>
  <si>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</si>
  <si>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</si>
  <si>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</si>
  <si>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</si>
  <si>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</si>
  <si>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</si>
  <si>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</si>
  <si>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</si>
  <si>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</si>
  <si>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</si>
  <si>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</si>
  <si>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</si>
  <si>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</si>
  <si>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</si>
  <si>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</si>
  <si>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</si>
  <si>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</si>
  <si>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</si>
  <si>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</si>
  <si>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</si>
  <si>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</si>
  <si>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</si>
  <si>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</si>
  <si>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</si>
  <si>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</si>
  <si>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</si>
  <si>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</si>
  <si>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</si>
  <si>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</si>
  <si>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</si>
  <si>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</si>
  <si>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</si>
  <si>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</si>
  <si>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</si>
  <si>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</si>
  <si>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</si>
  <si>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</si>
  <si>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</si>
  <si>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</si>
  <si>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</si>
  <si>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</si>
  <si>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</si>
  <si>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</si>
  <si>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</si>
  <si>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</si>
  <si>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</si>
  <si>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</si>
  <si>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</si>
  <si>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</si>
  <si>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</si>
  <si>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</si>
  <si>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</si>
  <si>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</si>
  <si>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</si>
  <si>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</si>
  <si>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</si>
  <si>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</si>
  <si>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</si>
  <si>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</si>
  <si>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</si>
  <si>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</si>
  <si>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</si>
  <si>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</si>
  <si>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</si>
  <si>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</si>
  <si>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</si>
  <si>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</si>
  <si>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</si>
  <si>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</si>
  <si>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</si>
  <si>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</si>
  <si>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</si>
  <si>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</si>
  <si>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</si>
  <si>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</si>
  <si>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</si>
  <si>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</si>
  <si>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</si>
  <si>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</si>
  <si>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</si>
  <si>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</si>
  <si>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</si>
  <si>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</si>
  <si>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</si>
  <si>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</si>
  <si>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</si>
  <si>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</si>
  <si>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</si>
  <si>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</si>
  <si>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</si>
  <si>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</si>
  <si>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</si>
  <si>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</si>
  <si>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</si>
  <si>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</si>
  <si>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</si>
  <si>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</si>
  <si>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</si>
  <si>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</si>
  <si>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</si>
  <si>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</si>
  <si>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</si>
  <si>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</si>
  <si>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</si>
  <si>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</si>
  <si>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</si>
  <si>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</si>
  <si>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</si>
  <si>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</si>
  <si>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</si>
  <si>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</si>
  <si>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</si>
  <si>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</si>
  <si>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</si>
  <si>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</si>
  <si>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</si>
  <si>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</si>
  <si>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</si>
  <si>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</si>
  <si>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</si>
  <si>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</si>
  <si>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</si>
  <si>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</si>
  <si>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</si>
  <si>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</si>
  <si>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</si>
  <si>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</si>
  <si>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</si>
  <si>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</si>
  <si>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</si>
  <si>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</si>
  <si>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</si>
  <si>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</si>
  <si>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</si>
  <si>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</si>
  <si>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</si>
  <si>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</si>
  <si>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</si>
  <si>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</si>
  <si>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</si>
  <si>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</si>
  <si>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</si>
  <si>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</si>
  <si>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</si>
  <si>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</si>
  <si>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</si>
  <si>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</si>
  <si>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</si>
  <si>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</si>
  <si>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</si>
  <si>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</si>
  <si>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</si>
  <si>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</si>
  <si>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</si>
  <si>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</si>
  <si>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</si>
  <si>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</si>
  <si>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</si>
  <si>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</si>
  <si>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</si>
  <si>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</si>
  <si>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</si>
  <si>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</si>
  <si>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</si>
  <si>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</si>
  <si>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</si>
  <si>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</si>
  <si>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</si>
  <si>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</si>
  <si>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</si>
  <si>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</si>
  <si>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</si>
  <si>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</si>
  <si>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</si>
  <si>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</si>
  <si>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</si>
  <si>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</si>
  <si>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</si>
  <si>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</si>
  <si>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</si>
  <si>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</si>
  <si>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</si>
  <si>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</si>
  <si>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</si>
  <si>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</si>
  <si>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</si>
  <si>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</si>
  <si>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</si>
  <si>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</si>
  <si>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</si>
  <si>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</si>
  <si>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</si>
  <si>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</si>
  <si>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</si>
  <si>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</si>
  <si>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</si>
  <si>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</si>
  <si>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</si>
  <si>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</si>
  <si>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</si>
  <si>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</si>
  <si>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</si>
  <si>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</si>
  <si>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</si>
  <si>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</si>
  <si>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</si>
  <si>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</si>
  <si>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</si>
  <si>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</si>
  <si>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</si>
  <si>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</si>
  <si>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</si>
  <si>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</si>
  <si>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</si>
  <si>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</si>
  <si>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</si>
  <si>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</si>
  <si>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</si>
  <si>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</si>
  <si>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</si>
  <si>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</si>
  <si>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</si>
  <si>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</si>
  <si>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</si>
  <si>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</si>
  <si>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</si>
  <si>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</si>
  <si>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</si>
  <si>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</si>
  <si>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</si>
  <si>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</si>
  <si>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</si>
  <si>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</si>
  <si>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</si>
  <si>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</si>
  <si>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</si>
  <si>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</si>
  <si>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</si>
  <si>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</si>
  <si>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</si>
  <si>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</si>
  <si>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</si>
  <si>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</si>
  <si>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</si>
  <si>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</si>
  <si>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</si>
  <si>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</si>
  <si>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</si>
  <si>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</si>
  <si>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</si>
  <si>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</si>
  <si>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</si>
  <si>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</si>
  <si>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</si>
  <si>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</si>
  <si>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</si>
  <si>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</si>
  <si>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</si>
  <si>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</si>
  <si>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</si>
  <si>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</si>
  <si>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</si>
  <si>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</si>
  <si>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</si>
  <si>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</si>
  <si>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</si>
  <si>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</si>
  <si>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</si>
  <si>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</si>
  <si>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</si>
  <si>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</si>
  <si>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</si>
  <si>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</si>
  <si>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</si>
  <si>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</si>
  <si>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</si>
  <si>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</si>
  <si>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</si>
  <si>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</si>
  <si>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</si>
  <si>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</si>
  <si>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</si>
  <si>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</si>
  <si>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</si>
  <si>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</si>
  <si>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</si>
  <si>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</si>
  <si>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</si>
  <si>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</si>
  <si>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</si>
  <si>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</si>
  <si>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</si>
  <si>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</si>
  <si>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</si>
  <si>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</si>
  <si>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</si>
  <si>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</si>
  <si>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</si>
  <si>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</si>
  <si>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</si>
  <si>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</si>
  <si>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</si>
  <si>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</si>
  <si>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</si>
  <si>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</si>
  <si>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</si>
  <si>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</si>
  <si>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</si>
  <si>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</si>
  <si>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</si>
  <si>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</si>
  <si>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</si>
  <si>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</si>
  <si>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</si>
  <si>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</si>
  <si>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</si>
  <si>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</si>
  <si>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</si>
  <si>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</si>
  <si>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</si>
  <si>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</si>
  <si>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</si>
  <si>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</si>
  <si>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</si>
  <si>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</si>
  <si>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</si>
  <si>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</si>
  <si>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</si>
  <si>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</si>
  <si>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</si>
  <si>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</si>
  <si>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</si>
  <si>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</si>
  <si>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</si>
  <si>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</si>
  <si>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</si>
  <si>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</si>
  <si>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</si>
  <si>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</si>
  <si>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</si>
  <si>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</si>
  <si>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</si>
  <si>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</si>
  <si>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</si>
  <si>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</si>
  <si>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</si>
  <si>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</si>
  <si>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</si>
  <si>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</si>
  <si>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</si>
  <si>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</si>
  <si>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</si>
  <si>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</si>
  <si>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</si>
  <si>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</si>
  <si>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</si>
  <si>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</si>
  <si>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</si>
  <si>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</si>
  <si>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</si>
  <si>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</si>
  <si>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</si>
  <si>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</si>
  <si>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</si>
  <si>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</si>
  <si>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</si>
  <si>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</si>
  <si>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</si>
  <si>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</si>
  <si>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</si>
  <si>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</si>
  <si>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</si>
  <si>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</si>
  <si>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</si>
  <si>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</si>
  <si>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</si>
  <si>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</si>
  <si>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</si>
  <si>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</si>
  <si>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</si>
  <si>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</si>
  <si>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</si>
  <si>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</si>
  <si>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</si>
  <si>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</si>
  <si>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</si>
  <si>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</si>
  <si>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</si>
  <si>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</si>
  <si>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</si>
  <si>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</si>
  <si>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</si>
  <si>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</si>
  <si>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</si>
  <si>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</si>
  <si>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</si>
  <si>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</si>
  <si>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</si>
  <si>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</si>
  <si>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</si>
  <si>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</si>
  <si>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</si>
  <si>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</si>
  <si>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</si>
  <si>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</si>
  <si>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</si>
  <si>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</si>
  <si>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</si>
  <si>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</si>
  <si>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</si>
  <si>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</si>
  <si>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</si>
  <si>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</si>
  <si>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</si>
  <si>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</si>
  <si>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</si>
  <si>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</si>
  <si>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</si>
  <si>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</si>
  <si>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</si>
  <si>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</si>
  <si>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</si>
  <si>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</si>
  <si>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</si>
  <si>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</si>
  <si>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</si>
  <si>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</si>
  <si>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</si>
  <si>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</si>
  <si>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</si>
  <si>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</si>
  <si>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</si>
  <si>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</si>
  <si>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</si>
  <si>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</si>
  <si>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</si>
  <si>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</si>
  <si>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</si>
  <si>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</si>
  <si>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</si>
  <si>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</si>
  <si>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</si>
  <si>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</si>
  <si>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</si>
  <si>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</si>
  <si>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</si>
  <si>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</si>
  <si>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</si>
  <si>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</si>
  <si>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</si>
  <si>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</si>
  <si>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</si>
  <si>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</si>
  <si>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</si>
  <si>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</si>
  <si>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</si>
  <si>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</si>
  <si>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</si>
  <si>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</si>
  <si>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</si>
  <si>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</si>
  <si>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</si>
  <si>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</si>
  <si>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</si>
  <si>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</si>
  <si>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</si>
  <si>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</si>
  <si>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</si>
  <si>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</si>
  <si>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</si>
  <si>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</si>
  <si>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</si>
  <si>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</si>
  <si>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</si>
  <si>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</si>
  <si>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</si>
  <si>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</si>
  <si>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</si>
  <si>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</si>
  <si>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</si>
  <si>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</si>
  <si>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</si>
  <si>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</si>
  <si>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</si>
  <si>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</si>
  <si>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</si>
  <si>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</si>
  <si>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</si>
  <si>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</si>
  <si>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</si>
  <si>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</si>
  <si>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</si>
  <si>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</si>
  <si>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</si>
  <si>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</si>
  <si>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</si>
  <si>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</si>
  <si>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</si>
  <si>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</si>
  <si>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</si>
  <si>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</si>
  <si>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</si>
  <si>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</si>
  <si>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</si>
  <si>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</si>
  <si>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</si>
  <si>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</si>
  <si>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</si>
  <si>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</si>
  <si>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</si>
  <si>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</si>
  <si>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</si>
  <si>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</si>
  <si>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</si>
  <si>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</si>
  <si>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</si>
  <si>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</si>
  <si>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</si>
  <si>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</si>
  <si>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</si>
  <si>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</si>
  <si>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</si>
  <si>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</si>
  <si>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</si>
  <si>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</si>
  <si>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</si>
  <si>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</si>
  <si>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</si>
  <si>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</si>
  <si>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</si>
  <si>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</si>
  <si>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</si>
  <si>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</si>
  <si>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</si>
  <si>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</si>
  <si>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</si>
  <si>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</si>
  <si>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</si>
  <si>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</si>
  <si>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</si>
  <si>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</si>
  <si>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</si>
  <si>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</si>
  <si>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</si>
  <si>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</si>
  <si>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</si>
  <si>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</si>
  <si>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</si>
  <si>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</si>
  <si>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</si>
  <si>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</si>
  <si>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</si>
  <si>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</si>
  <si>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</si>
  <si>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</si>
  <si>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</si>
  <si>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</si>
  <si>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</si>
  <si>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</si>
  <si>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</si>
  <si>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</si>
  <si>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</si>
  <si>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</si>
  <si>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</si>
  <si>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</si>
  <si>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</si>
  <si>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</si>
  <si>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</si>
  <si>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</si>
  <si>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</si>
  <si>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</si>
  <si>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</si>
  <si>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</si>
  <si>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</si>
  <si>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</si>
  <si>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</si>
  <si>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</si>
  <si>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</si>
  <si>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</si>
  <si>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</si>
  <si>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</si>
  <si>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</si>
  <si>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</si>
  <si>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</si>
  <si>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</si>
  <si>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</si>
  <si>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</si>
  <si>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</si>
  <si>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</si>
  <si>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</si>
  <si>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</si>
  <si>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</si>
  <si>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</si>
  <si>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</si>
  <si>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</si>
  <si>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</si>
  <si>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</si>
  <si>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</si>
  <si>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</si>
  <si>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</si>
  <si>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</si>
  <si>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</si>
  <si>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</si>
  <si>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</si>
  <si>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</si>
  <si>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</si>
  <si>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</si>
  <si>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</si>
  <si>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</si>
  <si>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</si>
  <si>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</si>
  <si>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</si>
  <si>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</si>
  <si>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</si>
  <si>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</si>
  <si>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</si>
  <si>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</si>
  <si>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Instituto Municipal de Planeación de Moroleón, Gto.</t>
  </si>
  <si>
    <t>Correspondiente del 1 de Enero 31 de Diciembre de 2022</t>
  </si>
  <si>
    <t>C.P. José Concepción Zamora Ramírez</t>
  </si>
  <si>
    <t>Ing. Jesús Zamudio Castro</t>
  </si>
  <si>
    <t>Elaboro</t>
  </si>
  <si>
    <t>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</si>
</sst>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4" fontId="3" fillId="0" borderId="0" xfId="3" applyNumberFormat="1" applyFont="1" applyAlignment="1" applyProtection="1">
      <alignment horizontal="center" vertical="top"/>
      <protection locked="0"/>
    </xf>
    <xf numFmtId="0" fontId="3" fillId="0" borderId="0" xfId="3" applyFont="1" applyAlignment="1" applyProtection="1">
      <alignment horizontal="center" vertical="top"/>
      <protection locked="0"/>
    </xf>
    <xf numFmtId="0" fontId="2" fillId="4" borderId="0" xfId="8" applyFont="1" applyFill="1" applyAlignment="1">
      <alignment horizontal="left" vertical="center" wrapText="1"/>
    </xf>
    <xf numFmtId="0" fontId="16" fillId="5" borderId="0" xfId="8" applyFont="1" applyFill="1" applyAlignment="1">
      <alignment wrapText="1"/>
    </xf>
    <xf numFmtId="0" fontId="16" fillId="5" borderId="0" xfId="12" applyFont="1" applyFill="1" applyAlignment="1">
      <alignment wrapText="1"/>
    </xf>
    <xf numFmtId="0" fontId="17" fillId="6" borderId="0" xfId="12" applyFont="1" applyFill="1" applyAlignment="1">
      <alignment wrapText="1"/>
    </xf>
    <xf numFmtId="9" fontId="3" fillId="0" borderId="0" xfId="14" applyFont="1" applyAlignment="1">
      <alignment wrapText="1"/>
    </xf>
    <xf numFmtId="0" fontId="13" fillId="0" borderId="0" xfId="12" applyFont="1" applyAlignment="1">
      <alignment wrapText="1"/>
    </xf>
    <xf numFmtId="9" fontId="3" fillId="0" borderId="0" xfId="12" applyNumberFormat="1" applyFont="1" applyAlignment="1">
      <alignment wrapText="1"/>
    </xf>
    <xf numFmtId="0" fontId="13" fillId="0" borderId="0" xfId="8" applyFont="1" applyAlignment="1">
      <alignment wrapText="1"/>
    </xf>
    <xf numFmtId="0" fontId="17" fillId="6" borderId="0" xfId="9" applyFont="1" applyFill="1" applyAlignment="1">
      <alignment horizontal="center" vertical="center" wrapTex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3" fillId="0" borderId="0" xfId="0" applyFont="1" applyAlignment="1" applyProtection="1">
      <alignment horizontal="center" wrapTex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4" fontId="3" fillId="0" borderId="0" xfId="3" applyNumberFormat="1" applyFont="1" applyAlignment="1" applyProtection="1">
      <alignment horizontal="center" vertical="top"/>
      <protection locked="0"/>
    </xf>
    <xf numFmtId="0" fontId="3" fillId="0" borderId="0" xfId="3" applyFont="1" applyAlignment="1" applyProtection="1">
      <alignment horizontal="center" vertical="top"/>
      <protection locked="0"/>
    </xf>
    <xf numFmtId="0" fontId="12" fillId="4" borderId="0" xfId="9" applyFont="1" applyFill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8" fillId="0" borderId="11" xfId="10" applyFont="1" applyBorder="1" applyAlignment="1">
      <alignment horizontal="center" wrapText="1"/>
    </xf>
    <xf numFmtId="0" fontId="8" fillId="0" borderId="0" xfId="10" applyFont="1" applyAlignment="1">
      <alignment horizontal="center" wrapText="1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220"/>
  <sheetViews>
    <sheetView tabSelected="1" view="pageBreakPreview" zoomScaleNormal="100" zoomScaleSheetLayoutView="100" workbookViewId="0">
      <pane ySplit="5" topLeftCell="A6" activePane="bottomLeft" state="frozen"/>
      <selection activeCell="A14" sqref="A14:B14"/>
      <selection pane="bottomLeft" activeCell="B56" sqref="B56"/>
    </sheetView>
  </sheetViews>
  <sheetFormatPr baseColWidth="10" defaultColWidth="12.85546875" defaultRowHeight="11.25" x14ac:dyDescent="0.2"/>
  <cols>
    <col min="1" max="1" width="19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4" t="s">
        <v>672</v>
      </c>
      <c r="B1" s="164"/>
      <c r="C1" s="17"/>
      <c r="D1" s="14" t="s">
        <v>614</v>
      </c>
      <c r="E1" s="15">
        <v>2022</v>
      </c>
    </row>
    <row r="2" spans="1:5" ht="18.95" customHeight="1" x14ac:dyDescent="0.2">
      <c r="A2" s="165" t="s">
        <v>613</v>
      </c>
      <c r="B2" s="165"/>
      <c r="C2" s="36"/>
      <c r="D2" s="14" t="s">
        <v>615</v>
      </c>
      <c r="E2" s="17" t="s">
        <v>620</v>
      </c>
    </row>
    <row r="3" spans="1:5" ht="18.95" customHeight="1" x14ac:dyDescent="0.2">
      <c r="A3" s="164" t="s">
        <v>673</v>
      </c>
      <c r="B3" s="164"/>
      <c r="C3" s="17"/>
      <c r="D3" s="14" t="s">
        <v>616</v>
      </c>
      <c r="E3" s="15">
        <v>4</v>
      </c>
    </row>
    <row r="4" spans="1:5" ht="18.95" customHeight="1" x14ac:dyDescent="0.2">
      <c r="A4" s="164" t="s">
        <v>635</v>
      </c>
      <c r="B4" s="164"/>
      <c r="C4" s="164"/>
      <c r="D4" s="164"/>
      <c r="E4" s="164"/>
    </row>
    <row r="5" spans="1:5" ht="15" customHeight="1" x14ac:dyDescent="0.2">
      <c r="A5" s="124" t="s">
        <v>41</v>
      </c>
      <c r="B5" s="123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133</v>
      </c>
      <c r="B13" s="44" t="s">
        <v>591</v>
      </c>
    </row>
    <row r="14" spans="1:5" x14ac:dyDescent="0.2">
      <c r="A14" s="43" t="s">
        <v>7</v>
      </c>
      <c r="B14" s="44" t="s">
        <v>592</v>
      </c>
    </row>
    <row r="15" spans="1:5" x14ac:dyDescent="0.2">
      <c r="A15" s="43" t="s">
        <v>8</v>
      </c>
      <c r="B15" s="44" t="s">
        <v>132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593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185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6" t="s">
        <v>577</v>
      </c>
      <c r="B24" s="87" t="s">
        <v>306</v>
      </c>
    </row>
    <row r="25" spans="1:2" x14ac:dyDescent="0.2">
      <c r="A25" s="86" t="s">
        <v>578</v>
      </c>
      <c r="B25" s="87" t="s">
        <v>579</v>
      </c>
    </row>
    <row r="26" spans="1:2" x14ac:dyDescent="0.2">
      <c r="A26" s="86" t="s">
        <v>580</v>
      </c>
      <c r="B26" s="87" t="s">
        <v>343</v>
      </c>
    </row>
    <row r="27" spans="1:2" x14ac:dyDescent="0.2">
      <c r="A27" s="86" t="s">
        <v>581</v>
      </c>
      <c r="B27" s="87" t="s">
        <v>360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3" x14ac:dyDescent="0.2">
      <c r="A33" s="7"/>
      <c r="B33" s="10"/>
    </row>
    <row r="34" spans="1:3" x14ac:dyDescent="0.2">
      <c r="A34" s="7"/>
      <c r="B34" s="9"/>
    </row>
    <row r="35" spans="1:3" x14ac:dyDescent="0.2">
      <c r="A35" s="43" t="s">
        <v>48</v>
      </c>
      <c r="B35" s="44" t="s">
        <v>43</v>
      </c>
    </row>
    <row r="36" spans="1:3" x14ac:dyDescent="0.2">
      <c r="A36" s="43" t="s">
        <v>49</v>
      </c>
      <c r="B36" s="44" t="s">
        <v>44</v>
      </c>
    </row>
    <row r="37" spans="1:3" x14ac:dyDescent="0.2">
      <c r="A37" s="7"/>
      <c r="B37" s="10"/>
    </row>
    <row r="38" spans="1:3" x14ac:dyDescent="0.2">
      <c r="A38" s="7"/>
      <c r="B38" s="8" t="s">
        <v>46</v>
      </c>
    </row>
    <row r="39" spans="1:3" x14ac:dyDescent="0.2">
      <c r="A39" s="7" t="s">
        <v>47</v>
      </c>
      <c r="B39" s="44" t="s">
        <v>32</v>
      </c>
    </row>
    <row r="40" spans="1:3" x14ac:dyDescent="0.2">
      <c r="A40" s="7"/>
      <c r="B40" s="44" t="s">
        <v>636</v>
      </c>
    </row>
    <row r="41" spans="1:3" ht="12" thickBot="1" x14ac:dyDescent="0.25">
      <c r="A41" s="11"/>
      <c r="B41" s="12"/>
    </row>
    <row r="44" spans="1:3" ht="15" customHeight="1" x14ac:dyDescent="0.2">
      <c r="A44" s="166" t="s">
        <v>637</v>
      </c>
      <c r="B44" s="166"/>
      <c r="C44" s="166"/>
    </row>
    <row r="45" spans="1:3" x14ac:dyDescent="0.2">
      <c r="A45" s="166"/>
      <c r="B45" s="166"/>
      <c r="C45" s="166"/>
    </row>
    <row r="47" spans="1:3" ht="22.5" x14ac:dyDescent="0.2">
      <c r="A47" s="150" t="s">
        <v>674</v>
      </c>
      <c r="B47" s="153" t="s">
        <v>675</v>
      </c>
    </row>
    <row r="48" spans="1:3" x14ac:dyDescent="0.2">
      <c r="A48" s="154" t="s">
        <v>676</v>
      </c>
      <c r="B48" s="154" t="s">
        <v>677</v>
      </c>
    </row>
    <row r="122" spans="3:3" x14ac:dyDescent="0.2">
      <c r="C122" s="4">
        <v>1170</v>
      </c>
    </row>
    <row r="123" spans="3:3" x14ac:dyDescent="0.2">
      <c r="C123" s="4">
        <v>0</v>
      </c>
    </row>
    <row r="124" spans="3:3" x14ac:dyDescent="0.2">
      <c r="C124" s="4">
        <v>4088.86</v>
      </c>
    </row>
    <row r="125" spans="3:3" x14ac:dyDescent="0.2">
      <c r="C125" s="4">
        <v>2268.67</v>
      </c>
    </row>
    <row r="126" spans="3:3" x14ac:dyDescent="0.2">
      <c r="C126" s="4">
        <v>20435</v>
      </c>
    </row>
    <row r="129" spans="3:3" x14ac:dyDescent="0.2">
      <c r="C129" s="4">
        <v>0</v>
      </c>
    </row>
    <row r="130" spans="3:3" x14ac:dyDescent="0.2">
      <c r="C130" s="4">
        <v>0</v>
      </c>
    </row>
    <row r="132" spans="3:3" x14ac:dyDescent="0.2">
      <c r="C132" s="4">
        <v>0</v>
      </c>
    </row>
    <row r="133" spans="3:3" x14ac:dyDescent="0.2">
      <c r="C133" s="4">
        <v>0</v>
      </c>
    </row>
    <row r="135" spans="3:3" x14ac:dyDescent="0.2">
      <c r="C135" s="4">
        <v>0</v>
      </c>
    </row>
    <row r="136" spans="3:3" x14ac:dyDescent="0.2">
      <c r="C136" s="4">
        <v>0</v>
      </c>
    </row>
    <row r="138" spans="3:3" x14ac:dyDescent="0.2">
      <c r="C138" s="4">
        <v>0</v>
      </c>
    </row>
    <row r="139" spans="3:3" x14ac:dyDescent="0.2">
      <c r="C139" s="4">
        <v>0</v>
      </c>
    </row>
    <row r="140" spans="3:3" x14ac:dyDescent="0.2">
      <c r="C140" s="4">
        <v>0</v>
      </c>
    </row>
    <row r="141" spans="3:3" x14ac:dyDescent="0.2">
      <c r="C141" s="4">
        <v>0</v>
      </c>
    </row>
    <row r="143" spans="3:3" x14ac:dyDescent="0.2">
      <c r="C143" s="4">
        <v>0</v>
      </c>
    </row>
    <row r="144" spans="3:3" x14ac:dyDescent="0.2">
      <c r="C144" s="4">
        <v>0</v>
      </c>
    </row>
    <row r="145" spans="3:3" x14ac:dyDescent="0.2">
      <c r="C145" s="4">
        <v>0</v>
      </c>
    </row>
    <row r="147" spans="3:3" x14ac:dyDescent="0.2">
      <c r="C147" s="4">
        <v>0</v>
      </c>
    </row>
    <row r="148" spans="3:3" x14ac:dyDescent="0.2">
      <c r="C148" s="4">
        <v>0</v>
      </c>
    </row>
    <row r="150" spans="3:3" x14ac:dyDescent="0.2">
      <c r="C150" s="4">
        <v>0</v>
      </c>
    </row>
    <row r="152" spans="3:3" x14ac:dyDescent="0.2">
      <c r="C152" s="4">
        <v>0</v>
      </c>
    </row>
    <row r="153" spans="3:3" x14ac:dyDescent="0.2">
      <c r="C153" s="4">
        <v>0</v>
      </c>
    </row>
    <row r="154" spans="3:3" x14ac:dyDescent="0.2">
      <c r="C154" s="4">
        <v>0</v>
      </c>
    </row>
    <row r="155" spans="3:3" x14ac:dyDescent="0.2">
      <c r="C155" s="4">
        <v>0</v>
      </c>
    </row>
    <row r="156" spans="3:3" x14ac:dyDescent="0.2">
      <c r="C156" s="4">
        <v>0</v>
      </c>
    </row>
    <row r="158" spans="3:3" x14ac:dyDescent="0.2">
      <c r="C158" s="4">
        <v>0</v>
      </c>
    </row>
    <row r="159" spans="3:3" x14ac:dyDescent="0.2">
      <c r="C159" s="4">
        <v>0</v>
      </c>
    </row>
    <row r="162" spans="3:3" x14ac:dyDescent="0.2">
      <c r="C162" s="4">
        <v>0</v>
      </c>
    </row>
    <row r="163" spans="3:3" x14ac:dyDescent="0.2">
      <c r="C163" s="4">
        <v>0</v>
      </c>
    </row>
    <row r="165" spans="3:3" x14ac:dyDescent="0.2">
      <c r="C165" s="4">
        <v>0</v>
      </c>
    </row>
    <row r="166" spans="3:3" x14ac:dyDescent="0.2">
      <c r="C166" s="4">
        <v>0</v>
      </c>
    </row>
    <row r="168" spans="3:3" x14ac:dyDescent="0.2">
      <c r="C168" s="4">
        <v>0</v>
      </c>
    </row>
    <row r="169" spans="3:3" x14ac:dyDescent="0.2">
      <c r="C169" s="4">
        <v>0</v>
      </c>
    </row>
    <row r="172" spans="3:3" x14ac:dyDescent="0.2">
      <c r="C172" s="4">
        <v>0</v>
      </c>
    </row>
    <row r="173" spans="3:3" x14ac:dyDescent="0.2">
      <c r="C173" s="4">
        <v>0</v>
      </c>
    </row>
    <row r="175" spans="3:3" x14ac:dyDescent="0.2">
      <c r="C175" s="4">
        <v>0</v>
      </c>
    </row>
    <row r="176" spans="3:3" x14ac:dyDescent="0.2">
      <c r="C176" s="4">
        <v>0</v>
      </c>
    </row>
    <row r="178" spans="3:3" x14ac:dyDescent="0.2">
      <c r="C178" s="4">
        <v>0</v>
      </c>
    </row>
    <row r="179" spans="3:3" x14ac:dyDescent="0.2">
      <c r="C179" s="4">
        <v>0</v>
      </c>
    </row>
    <row r="181" spans="3:3" x14ac:dyDescent="0.2">
      <c r="C181" s="4">
        <v>0</v>
      </c>
    </row>
    <row r="183" spans="3:3" x14ac:dyDescent="0.2">
      <c r="C183" s="4">
        <v>0</v>
      </c>
    </row>
    <row r="184" spans="3:3" x14ac:dyDescent="0.2">
      <c r="C184" s="4">
        <v>0</v>
      </c>
    </row>
    <row r="187" spans="3:3" x14ac:dyDescent="0.2">
      <c r="C187" s="4">
        <v>0</v>
      </c>
    </row>
    <row r="188" spans="3:3" x14ac:dyDescent="0.2">
      <c r="C188" s="4">
        <v>0</v>
      </c>
    </row>
    <row r="189" spans="3:3" x14ac:dyDescent="0.2">
      <c r="C189" s="4">
        <v>0</v>
      </c>
    </row>
    <row r="190" spans="3:3" x14ac:dyDescent="0.2">
      <c r="C190" s="4">
        <v>0</v>
      </c>
    </row>
    <row r="191" spans="3:3" x14ac:dyDescent="0.2">
      <c r="C191" s="4">
        <v>24349.35</v>
      </c>
    </row>
    <row r="192" spans="3:3" x14ac:dyDescent="0.2">
      <c r="C192" s="4">
        <v>0</v>
      </c>
    </row>
    <row r="193" spans="3:3" x14ac:dyDescent="0.2">
      <c r="C193" s="4">
        <v>2636.04</v>
      </c>
    </row>
    <row r="194" spans="3:3" x14ac:dyDescent="0.2">
      <c r="C194" s="4">
        <v>0</v>
      </c>
    </row>
    <row r="196" spans="3:3" x14ac:dyDescent="0.2">
      <c r="C196" s="4">
        <v>0</v>
      </c>
    </row>
    <row r="197" spans="3:3" x14ac:dyDescent="0.2">
      <c r="C197" s="4">
        <v>0</v>
      </c>
    </row>
    <row r="199" spans="3:3" x14ac:dyDescent="0.2">
      <c r="C199" s="4">
        <v>0</v>
      </c>
    </row>
    <row r="200" spans="3:3" x14ac:dyDescent="0.2">
      <c r="C200" s="4">
        <v>0</v>
      </c>
    </row>
    <row r="201" spans="3:3" x14ac:dyDescent="0.2">
      <c r="C201" s="4">
        <v>0</v>
      </c>
    </row>
    <row r="202" spans="3:3" x14ac:dyDescent="0.2">
      <c r="C202" s="4">
        <v>0</v>
      </c>
    </row>
    <row r="203" spans="3:3" x14ac:dyDescent="0.2">
      <c r="C203" s="4">
        <v>0</v>
      </c>
    </row>
    <row r="205" spans="3:3" x14ac:dyDescent="0.2">
      <c r="C205" s="4">
        <v>0</v>
      </c>
    </row>
    <row r="207" spans="3:3" x14ac:dyDescent="0.2">
      <c r="C207" s="4">
        <v>0</v>
      </c>
    </row>
    <row r="209" spans="3:3" x14ac:dyDescent="0.2">
      <c r="C209" s="4">
        <v>0</v>
      </c>
    </row>
    <row r="210" spans="3:3" x14ac:dyDescent="0.2">
      <c r="C210" s="4">
        <v>0</v>
      </c>
    </row>
    <row r="211" spans="3:3" x14ac:dyDescent="0.2">
      <c r="C211" s="4">
        <v>0</v>
      </c>
    </row>
    <row r="212" spans="3:3" x14ac:dyDescent="0.2">
      <c r="C212" s="4">
        <v>0</v>
      </c>
    </row>
    <row r="213" spans="3:3" x14ac:dyDescent="0.2">
      <c r="C213" s="4">
        <v>0</v>
      </c>
    </row>
    <row r="214" spans="3:3" x14ac:dyDescent="0.2">
      <c r="C214" s="4">
        <v>0</v>
      </c>
    </row>
    <row r="215" spans="3:3" x14ac:dyDescent="0.2">
      <c r="C215" s="4">
        <v>0</v>
      </c>
    </row>
    <row r="216" spans="3:3" x14ac:dyDescent="0.2">
      <c r="C216" s="4">
        <v>0</v>
      </c>
    </row>
    <row r="217" spans="3:3" x14ac:dyDescent="0.2">
      <c r="C217" s="4">
        <v>0</v>
      </c>
    </row>
    <row r="220" spans="3:3" x14ac:dyDescent="0.2">
      <c r="C220" s="4">
        <v>0</v>
      </c>
    </row>
  </sheetData>
  <sheetProtection formatCells="0" formatColumns="0" formatRows="0" autoFilter="0" pivotTables="0"/>
  <mergeCells count="5">
    <mergeCell ref="A1:B1"/>
    <mergeCell ref="A2:B2"/>
    <mergeCell ref="A3:B3"/>
    <mergeCell ref="A4:E4"/>
    <mergeCell ref="A44:C45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71" fitToHeight="0"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25"/>
  <sheetViews>
    <sheetView showGridLines="0" workbookViewId="0">
      <selection activeCell="B24" sqref="B24:C25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27.7109375" style="38" customWidth="1"/>
    <col min="4" max="16384" width="11.42578125" style="38"/>
  </cols>
  <sheetData>
    <row r="1" spans="1:3" s="37" customFormat="1" ht="18" customHeight="1" x14ac:dyDescent="0.25">
      <c r="A1" s="173" t="s">
        <v>672</v>
      </c>
      <c r="B1" s="174"/>
      <c r="C1" s="175"/>
    </row>
    <row r="2" spans="1:3" s="37" customFormat="1" ht="18" customHeight="1" x14ac:dyDescent="0.25">
      <c r="A2" s="176" t="s">
        <v>625</v>
      </c>
      <c r="B2" s="177"/>
      <c r="C2" s="178"/>
    </row>
    <row r="3" spans="1:3" s="37" customFormat="1" ht="18" customHeight="1" x14ac:dyDescent="0.25">
      <c r="A3" s="176" t="s">
        <v>673</v>
      </c>
      <c r="B3" s="177"/>
      <c r="C3" s="178"/>
    </row>
    <row r="4" spans="1:3" s="39" customFormat="1" ht="18" customHeight="1" x14ac:dyDescent="0.2">
      <c r="A4" s="179" t="s">
        <v>626</v>
      </c>
      <c r="B4" s="180"/>
      <c r="C4" s="181"/>
    </row>
    <row r="5" spans="1:3" x14ac:dyDescent="0.2">
      <c r="A5" s="53" t="s">
        <v>525</v>
      </c>
      <c r="B5" s="53"/>
      <c r="C5" s="130">
        <v>1413984</v>
      </c>
    </row>
    <row r="6" spans="1:3" x14ac:dyDescent="0.2">
      <c r="A6" s="54"/>
      <c r="B6" s="55"/>
      <c r="C6" s="56"/>
    </row>
    <row r="7" spans="1:3" x14ac:dyDescent="0.2">
      <c r="A7" s="63" t="s">
        <v>526</v>
      </c>
      <c r="B7" s="63"/>
      <c r="C7" s="131">
        <f>SUM(C8:C13)</f>
        <v>0</v>
      </c>
    </row>
    <row r="8" spans="1:3" x14ac:dyDescent="0.2">
      <c r="A8" s="70" t="s">
        <v>527</v>
      </c>
      <c r="B8" s="69" t="s">
        <v>344</v>
      </c>
      <c r="C8" s="132">
        <v>0</v>
      </c>
    </row>
    <row r="9" spans="1:3" x14ac:dyDescent="0.2">
      <c r="A9" s="57" t="s">
        <v>528</v>
      </c>
      <c r="B9" s="58" t="s">
        <v>537</v>
      </c>
      <c r="C9" s="132">
        <v>0</v>
      </c>
    </row>
    <row r="10" spans="1:3" x14ac:dyDescent="0.2">
      <c r="A10" s="57" t="s">
        <v>529</v>
      </c>
      <c r="B10" s="58" t="s">
        <v>352</v>
      </c>
      <c r="C10" s="132">
        <v>0</v>
      </c>
    </row>
    <row r="11" spans="1:3" x14ac:dyDescent="0.2">
      <c r="A11" s="57" t="s">
        <v>530</v>
      </c>
      <c r="B11" s="58" t="s">
        <v>353</v>
      </c>
      <c r="C11" s="132">
        <v>0</v>
      </c>
    </row>
    <row r="12" spans="1:3" x14ac:dyDescent="0.2">
      <c r="A12" s="57" t="s">
        <v>531</v>
      </c>
      <c r="B12" s="58" t="s">
        <v>354</v>
      </c>
      <c r="C12" s="132">
        <v>0</v>
      </c>
    </row>
    <row r="13" spans="1:3" x14ac:dyDescent="0.2">
      <c r="A13" s="59" t="s">
        <v>532</v>
      </c>
      <c r="B13" s="60" t="s">
        <v>533</v>
      </c>
      <c r="C13" s="132">
        <v>0</v>
      </c>
    </row>
    <row r="14" spans="1:3" x14ac:dyDescent="0.2">
      <c r="A14" s="54"/>
      <c r="B14" s="61"/>
      <c r="C14" s="62"/>
    </row>
    <row r="15" spans="1:3" x14ac:dyDescent="0.2">
      <c r="A15" s="63" t="s">
        <v>83</v>
      </c>
      <c r="B15" s="55"/>
      <c r="C15" s="131">
        <f>SUM(C16:C18)</f>
        <v>0</v>
      </c>
    </row>
    <row r="16" spans="1:3" x14ac:dyDescent="0.2">
      <c r="A16" s="64">
        <v>3.1</v>
      </c>
      <c r="B16" s="58" t="s">
        <v>536</v>
      </c>
      <c r="C16" s="132">
        <v>0</v>
      </c>
    </row>
    <row r="17" spans="1:3" x14ac:dyDescent="0.2">
      <c r="A17" s="65">
        <v>3.2</v>
      </c>
      <c r="B17" s="58" t="s">
        <v>534</v>
      </c>
      <c r="C17" s="132">
        <v>0</v>
      </c>
    </row>
    <row r="18" spans="1:3" x14ac:dyDescent="0.2">
      <c r="A18" s="65">
        <v>3.3</v>
      </c>
      <c r="B18" s="60" t="s">
        <v>535</v>
      </c>
      <c r="C18" s="133">
        <v>0</v>
      </c>
    </row>
    <row r="19" spans="1:3" x14ac:dyDescent="0.2">
      <c r="A19" s="54"/>
      <c r="B19" s="66"/>
      <c r="C19" s="67"/>
    </row>
    <row r="20" spans="1:3" x14ac:dyDescent="0.2">
      <c r="A20" s="68" t="s">
        <v>82</v>
      </c>
      <c r="B20" s="68"/>
      <c r="C20" s="130">
        <f>C5+C7-C15</f>
        <v>1413984</v>
      </c>
    </row>
    <row r="21" spans="1:3" ht="15" customHeight="1" x14ac:dyDescent="0.2">
      <c r="A21" s="182" t="s">
        <v>637</v>
      </c>
      <c r="B21" s="182"/>
      <c r="C21" s="182"/>
    </row>
    <row r="22" spans="1:3" x14ac:dyDescent="0.2">
      <c r="A22" s="183"/>
      <c r="B22" s="183"/>
      <c r="C22" s="183"/>
    </row>
    <row r="24" spans="1:3" x14ac:dyDescent="0.2">
      <c r="B24" s="150" t="s">
        <v>674</v>
      </c>
      <c r="C24" s="153" t="s">
        <v>675</v>
      </c>
    </row>
    <row r="25" spans="1:3" x14ac:dyDescent="0.2">
      <c r="B25" s="154" t="s">
        <v>676</v>
      </c>
      <c r="C25" s="154" t="s">
        <v>677</v>
      </c>
    </row>
  </sheetData>
  <mergeCells count="5">
    <mergeCell ref="A1:C1"/>
    <mergeCell ref="A2:C2"/>
    <mergeCell ref="A3:C3"/>
    <mergeCell ref="A4:C4"/>
    <mergeCell ref="A21:C22"/>
  </mergeCells>
  <pageMargins left="0.7" right="0.7" top="0.75" bottom="0.75" header="0.3" footer="0.3"/>
  <pageSetup scale="96" fitToHeight="0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44"/>
  <sheetViews>
    <sheetView showGridLines="0" workbookViewId="0">
      <selection activeCell="B43" sqref="B43:C44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23.7109375" style="38" customWidth="1"/>
    <col min="4" max="16384" width="11.42578125" style="38"/>
  </cols>
  <sheetData>
    <row r="1" spans="1:3" s="40" customFormat="1" ht="18.95" customHeight="1" x14ac:dyDescent="0.25">
      <c r="A1" s="184" t="s">
        <v>672</v>
      </c>
      <c r="B1" s="185"/>
      <c r="C1" s="186"/>
    </row>
    <row r="2" spans="1:3" s="40" customFormat="1" ht="18.95" customHeight="1" x14ac:dyDescent="0.25">
      <c r="A2" s="187" t="s">
        <v>627</v>
      </c>
      <c r="B2" s="188"/>
      <c r="C2" s="189"/>
    </row>
    <row r="3" spans="1:3" s="40" customFormat="1" ht="18.95" customHeight="1" x14ac:dyDescent="0.25">
      <c r="A3" s="187" t="s">
        <v>673</v>
      </c>
      <c r="B3" s="188"/>
      <c r="C3" s="189"/>
    </row>
    <row r="4" spans="1:3" x14ac:dyDescent="0.2">
      <c r="A4" s="179" t="s">
        <v>626</v>
      </c>
      <c r="B4" s="180"/>
      <c r="C4" s="181"/>
    </row>
    <row r="5" spans="1:3" x14ac:dyDescent="0.2">
      <c r="A5" s="78" t="s">
        <v>538</v>
      </c>
      <c r="B5" s="53"/>
      <c r="C5" s="134">
        <v>1672848.71</v>
      </c>
    </row>
    <row r="6" spans="1:3" x14ac:dyDescent="0.2">
      <c r="A6" s="72"/>
      <c r="B6" s="55"/>
      <c r="C6" s="73"/>
    </row>
    <row r="7" spans="1:3" x14ac:dyDescent="0.2">
      <c r="A7" s="63" t="s">
        <v>539</v>
      </c>
      <c r="B7" s="74"/>
      <c r="C7" s="131">
        <f>SUM(C8:C28)</f>
        <v>30690.01</v>
      </c>
    </row>
    <row r="8" spans="1:3" x14ac:dyDescent="0.2">
      <c r="A8" s="119">
        <v>2.1</v>
      </c>
      <c r="B8" s="79" t="s">
        <v>372</v>
      </c>
      <c r="C8" s="135">
        <v>0</v>
      </c>
    </row>
    <row r="9" spans="1:3" x14ac:dyDescent="0.2">
      <c r="A9" s="119">
        <v>2.2000000000000002</v>
      </c>
      <c r="B9" s="79" t="s">
        <v>369</v>
      </c>
      <c r="C9" s="135">
        <v>0</v>
      </c>
    </row>
    <row r="10" spans="1:3" x14ac:dyDescent="0.2">
      <c r="A10" s="84">
        <v>2.2999999999999998</v>
      </c>
      <c r="B10" s="71" t="s">
        <v>239</v>
      </c>
      <c r="C10" s="135">
        <v>30690.01</v>
      </c>
    </row>
    <row r="11" spans="1:3" x14ac:dyDescent="0.2">
      <c r="A11" s="84">
        <v>2.4</v>
      </c>
      <c r="B11" s="71" t="s">
        <v>240</v>
      </c>
      <c r="C11" s="135">
        <v>0</v>
      </c>
    </row>
    <row r="12" spans="1:3" x14ac:dyDescent="0.2">
      <c r="A12" s="84">
        <v>2.5</v>
      </c>
      <c r="B12" s="71" t="s">
        <v>241</v>
      </c>
      <c r="C12" s="135">
        <v>0</v>
      </c>
    </row>
    <row r="13" spans="1:3" x14ac:dyDescent="0.2">
      <c r="A13" s="84">
        <v>2.6</v>
      </c>
      <c r="B13" s="71" t="s">
        <v>242</v>
      </c>
      <c r="C13" s="135">
        <v>0</v>
      </c>
    </row>
    <row r="14" spans="1:3" x14ac:dyDescent="0.2">
      <c r="A14" s="84">
        <v>2.7</v>
      </c>
      <c r="B14" s="71" t="s">
        <v>243</v>
      </c>
      <c r="C14" s="135">
        <v>0</v>
      </c>
    </row>
    <row r="15" spans="1:3" x14ac:dyDescent="0.2">
      <c r="A15" s="84">
        <v>2.8</v>
      </c>
      <c r="B15" s="71" t="s">
        <v>244</v>
      </c>
      <c r="C15" s="135">
        <v>0</v>
      </c>
    </row>
    <row r="16" spans="1:3" x14ac:dyDescent="0.2">
      <c r="A16" s="84">
        <v>2.9</v>
      </c>
      <c r="B16" s="71" t="s">
        <v>246</v>
      </c>
      <c r="C16" s="135">
        <v>0</v>
      </c>
    </row>
    <row r="17" spans="1:3" x14ac:dyDescent="0.2">
      <c r="A17" s="84" t="s">
        <v>540</v>
      </c>
      <c r="B17" s="71" t="s">
        <v>541</v>
      </c>
      <c r="C17" s="135">
        <v>0</v>
      </c>
    </row>
    <row r="18" spans="1:3" x14ac:dyDescent="0.2">
      <c r="A18" s="84" t="s">
        <v>570</v>
      </c>
      <c r="B18" s="71" t="s">
        <v>248</v>
      </c>
      <c r="C18" s="135">
        <v>0</v>
      </c>
    </row>
    <row r="19" spans="1:3" x14ac:dyDescent="0.2">
      <c r="A19" s="84" t="s">
        <v>571</v>
      </c>
      <c r="B19" s="71" t="s">
        <v>542</v>
      </c>
      <c r="C19" s="135">
        <v>0</v>
      </c>
    </row>
    <row r="20" spans="1:3" x14ac:dyDescent="0.2">
      <c r="A20" s="84" t="s">
        <v>572</v>
      </c>
      <c r="B20" s="71" t="s">
        <v>543</v>
      </c>
      <c r="C20" s="135">
        <v>0</v>
      </c>
    </row>
    <row r="21" spans="1:3" x14ac:dyDescent="0.2">
      <c r="A21" s="84" t="s">
        <v>573</v>
      </c>
      <c r="B21" s="71" t="s">
        <v>544</v>
      </c>
      <c r="C21" s="135">
        <v>0</v>
      </c>
    </row>
    <row r="22" spans="1:3" x14ac:dyDescent="0.2">
      <c r="A22" s="84" t="s">
        <v>545</v>
      </c>
      <c r="B22" s="71" t="s">
        <v>546</v>
      </c>
      <c r="C22" s="135">
        <v>0</v>
      </c>
    </row>
    <row r="23" spans="1:3" x14ac:dyDescent="0.2">
      <c r="A23" s="84" t="s">
        <v>547</v>
      </c>
      <c r="B23" s="71" t="s">
        <v>548</v>
      </c>
      <c r="C23" s="135">
        <v>0</v>
      </c>
    </row>
    <row r="24" spans="1:3" x14ac:dyDescent="0.2">
      <c r="A24" s="84" t="s">
        <v>549</v>
      </c>
      <c r="B24" s="71" t="s">
        <v>550</v>
      </c>
      <c r="C24" s="135">
        <v>0</v>
      </c>
    </row>
    <row r="25" spans="1:3" x14ac:dyDescent="0.2">
      <c r="A25" s="84" t="s">
        <v>551</v>
      </c>
      <c r="B25" s="71" t="s">
        <v>552</v>
      </c>
      <c r="C25" s="135">
        <v>0</v>
      </c>
    </row>
    <row r="26" spans="1:3" x14ac:dyDescent="0.2">
      <c r="A26" s="84" t="s">
        <v>553</v>
      </c>
      <c r="B26" s="71" t="s">
        <v>554</v>
      </c>
      <c r="C26" s="135">
        <v>0</v>
      </c>
    </row>
    <row r="27" spans="1:3" x14ac:dyDescent="0.2">
      <c r="A27" s="84" t="s">
        <v>555</v>
      </c>
      <c r="B27" s="71" t="s">
        <v>556</v>
      </c>
      <c r="C27" s="135">
        <v>0</v>
      </c>
    </row>
    <row r="28" spans="1:3" x14ac:dyDescent="0.2">
      <c r="A28" s="84" t="s">
        <v>557</v>
      </c>
      <c r="B28" s="79" t="s">
        <v>558</v>
      </c>
      <c r="C28" s="135">
        <v>0</v>
      </c>
    </row>
    <row r="29" spans="1:3" x14ac:dyDescent="0.2">
      <c r="A29" s="85"/>
      <c r="B29" s="80"/>
      <c r="C29" s="81"/>
    </row>
    <row r="30" spans="1:3" x14ac:dyDescent="0.2">
      <c r="A30" s="82" t="s">
        <v>559</v>
      </c>
      <c r="B30" s="83"/>
      <c r="C30" s="136">
        <f>SUM(C31:C37)</f>
        <v>26985.39</v>
      </c>
    </row>
    <row r="31" spans="1:3" x14ac:dyDescent="0.2">
      <c r="A31" s="84" t="s">
        <v>560</v>
      </c>
      <c r="B31" s="71" t="s">
        <v>441</v>
      </c>
      <c r="C31" s="135">
        <v>26985.39</v>
      </c>
    </row>
    <row r="32" spans="1:3" x14ac:dyDescent="0.2">
      <c r="A32" s="84" t="s">
        <v>561</v>
      </c>
      <c r="B32" s="71" t="s">
        <v>80</v>
      </c>
      <c r="C32" s="135">
        <v>0</v>
      </c>
    </row>
    <row r="33" spans="1:3" x14ac:dyDescent="0.2">
      <c r="A33" s="84" t="s">
        <v>562</v>
      </c>
      <c r="B33" s="71" t="s">
        <v>451</v>
      </c>
      <c r="C33" s="135">
        <v>0</v>
      </c>
    </row>
    <row r="34" spans="1:3" x14ac:dyDescent="0.2">
      <c r="A34" s="84" t="s">
        <v>563</v>
      </c>
      <c r="B34" s="71" t="s">
        <v>564</v>
      </c>
      <c r="C34" s="135">
        <v>0</v>
      </c>
    </row>
    <row r="35" spans="1:3" x14ac:dyDescent="0.2">
      <c r="A35" s="84" t="s">
        <v>565</v>
      </c>
      <c r="B35" s="71" t="s">
        <v>566</v>
      </c>
      <c r="C35" s="135">
        <v>0</v>
      </c>
    </row>
    <row r="36" spans="1:3" x14ac:dyDescent="0.2">
      <c r="A36" s="84" t="s">
        <v>567</v>
      </c>
      <c r="B36" s="71" t="s">
        <v>459</v>
      </c>
      <c r="C36" s="135">
        <v>0</v>
      </c>
    </row>
    <row r="37" spans="1:3" x14ac:dyDescent="0.2">
      <c r="A37" s="84" t="s">
        <v>568</v>
      </c>
      <c r="B37" s="79" t="s">
        <v>569</v>
      </c>
      <c r="C37" s="137">
        <v>0</v>
      </c>
    </row>
    <row r="38" spans="1:3" x14ac:dyDescent="0.2">
      <c r="A38" s="72"/>
      <c r="B38" s="75"/>
      <c r="C38" s="76"/>
    </row>
    <row r="39" spans="1:3" x14ac:dyDescent="0.2">
      <c r="A39" s="77" t="s">
        <v>84</v>
      </c>
      <c r="B39" s="53"/>
      <c r="C39" s="130">
        <f>C5-C7+C30</f>
        <v>1669144.0899999999</v>
      </c>
    </row>
    <row r="41" spans="1:3" ht="27" customHeight="1" x14ac:dyDescent="0.2">
      <c r="A41" s="183" t="s">
        <v>637</v>
      </c>
      <c r="B41" s="183"/>
      <c r="C41" s="183"/>
    </row>
    <row r="43" spans="1:3" x14ac:dyDescent="0.2">
      <c r="B43" s="150" t="s">
        <v>674</v>
      </c>
      <c r="C43" s="153" t="s">
        <v>675</v>
      </c>
    </row>
    <row r="44" spans="1:3" x14ac:dyDescent="0.2">
      <c r="B44" s="154" t="s">
        <v>676</v>
      </c>
      <c r="C44" s="154" t="s">
        <v>677</v>
      </c>
    </row>
  </sheetData>
  <mergeCells count="5">
    <mergeCell ref="A1:C1"/>
    <mergeCell ref="A2:C2"/>
    <mergeCell ref="A3:C3"/>
    <mergeCell ref="A4:C4"/>
    <mergeCell ref="A41:C41"/>
  </mergeCells>
  <pageMargins left="0.7" right="0.7" top="0.75" bottom="0.75" header="0.3" footer="0.3"/>
  <pageSetup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7"/>
  <sheetViews>
    <sheetView topLeftCell="A10" zoomScale="85" zoomScaleNormal="85" workbookViewId="0">
      <selection activeCell="D57" sqref="D57:E57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10" width="18" style="29" customWidth="1"/>
    <col min="11" max="16384" width="9.140625" style="29"/>
  </cols>
  <sheetData>
    <row r="1" spans="1:10" ht="18.95" customHeight="1" x14ac:dyDescent="0.2">
      <c r="A1" s="171" t="s">
        <v>672</v>
      </c>
      <c r="B1" s="190"/>
      <c r="C1" s="190"/>
      <c r="D1" s="190"/>
      <c r="E1" s="190"/>
      <c r="F1" s="190"/>
      <c r="G1" s="27" t="s">
        <v>617</v>
      </c>
      <c r="H1" s="28">
        <v>2022</v>
      </c>
    </row>
    <row r="2" spans="1:10" ht="18.95" customHeight="1" x14ac:dyDescent="0.2">
      <c r="A2" s="171" t="s">
        <v>628</v>
      </c>
      <c r="B2" s="190"/>
      <c r="C2" s="190"/>
      <c r="D2" s="190"/>
      <c r="E2" s="190"/>
      <c r="F2" s="190"/>
      <c r="G2" s="27" t="s">
        <v>618</v>
      </c>
      <c r="H2" s="28" t="s">
        <v>620</v>
      </c>
    </row>
    <row r="3" spans="1:10" ht="18.95" customHeight="1" x14ac:dyDescent="0.2">
      <c r="A3" s="191" t="s">
        <v>673</v>
      </c>
      <c r="B3" s="192"/>
      <c r="C3" s="192"/>
      <c r="D3" s="192"/>
      <c r="E3" s="192"/>
      <c r="F3" s="192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ht="22.5" customHeight="1" x14ac:dyDescent="0.2">
      <c r="A7" s="129" t="s">
        <v>146</v>
      </c>
      <c r="B7" s="129" t="s">
        <v>491</v>
      </c>
      <c r="C7" s="163" t="s">
        <v>180</v>
      </c>
      <c r="D7" s="163" t="s">
        <v>492</v>
      </c>
      <c r="E7" s="163" t="s">
        <v>493</v>
      </c>
      <c r="F7" s="163" t="s">
        <v>179</v>
      </c>
      <c r="G7" s="163" t="s">
        <v>124</v>
      </c>
      <c r="H7" s="163" t="s">
        <v>182</v>
      </c>
      <c r="I7" s="163" t="s">
        <v>183</v>
      </c>
      <c r="J7" s="163" t="s">
        <v>184</v>
      </c>
    </row>
    <row r="8" spans="1:10" s="42" customFormat="1" x14ac:dyDescent="0.2">
      <c r="A8" s="41">
        <v>7000</v>
      </c>
      <c r="B8" s="42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2" customFormat="1" x14ac:dyDescent="0.2">
      <c r="A39" s="41">
        <v>8000</v>
      </c>
      <c r="B39" s="42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6423977.2699999996</v>
      </c>
      <c r="E40" s="34">
        <v>-6423977.2699999996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12322020.390000001</v>
      </c>
      <c r="E41" s="34">
        <v>-12322020.390000001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5191051.12</v>
      </c>
      <c r="E42" s="34">
        <v>-5191051.12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2474472</v>
      </c>
      <c r="E43" s="34">
        <v>-2474472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3534960</v>
      </c>
      <c r="E44" s="34">
        <v>-3534960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4314761.51</v>
      </c>
      <c r="E45" s="34">
        <v>-4314761.51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10666158.359999999</v>
      </c>
      <c r="E46" s="34">
        <v>-10666158.359999999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4686440.83</v>
      </c>
      <c r="E47" s="34">
        <v>-4686440.83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3071566.2</v>
      </c>
      <c r="E48" s="34">
        <v>-3071566.2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3111435.35</v>
      </c>
      <c r="E49" s="34">
        <v>-3111435.35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3071566.2</v>
      </c>
      <c r="E50" s="34">
        <v>-3071566.2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5117499.42</v>
      </c>
      <c r="E51" s="34">
        <v>-5117499.42</v>
      </c>
      <c r="F51" s="34">
        <f t="shared" si="0"/>
        <v>0</v>
      </c>
    </row>
    <row r="53" spans="1:6" x14ac:dyDescent="0.2">
      <c r="B53" s="29" t="s">
        <v>637</v>
      </c>
    </row>
    <row r="56" spans="1:6" x14ac:dyDescent="0.2">
      <c r="B56" s="150" t="s">
        <v>674</v>
      </c>
      <c r="D56" s="169" t="s">
        <v>675</v>
      </c>
      <c r="E56" s="169"/>
    </row>
    <row r="57" spans="1:6" x14ac:dyDescent="0.2">
      <c r="B57" s="154" t="s">
        <v>676</v>
      </c>
      <c r="D57" s="170" t="s">
        <v>677</v>
      </c>
      <c r="E57" s="170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D56:E56"/>
    <mergeCell ref="D57:E57"/>
  </mergeCells>
  <pageMargins left="0.7" right="0.7" top="0.75" bottom="0.75" header="0.3" footer="0.3"/>
  <pageSetup paperSize="9" scale="59" fitToHeight="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6" t="s">
        <v>50</v>
      </c>
      <c r="C1" s="107"/>
      <c r="D1" s="107"/>
      <c r="E1" s="108"/>
    </row>
    <row r="2" spans="1:8" ht="15" customHeight="1" x14ac:dyDescent="0.2">
      <c r="A2" s="2" t="s">
        <v>31</v>
      </c>
    </row>
    <row r="3" spans="1:8" x14ac:dyDescent="0.2">
      <c r="A3" s="1"/>
    </row>
    <row r="4" spans="1:8" s="110" customFormat="1" x14ac:dyDescent="0.2">
      <c r="A4" s="109" t="s">
        <v>33</v>
      </c>
    </row>
    <row r="5" spans="1:8" s="110" customFormat="1" ht="39.950000000000003" customHeight="1" x14ac:dyDescent="0.2">
      <c r="A5" s="193" t="s">
        <v>34</v>
      </c>
      <c r="B5" s="193"/>
      <c r="C5" s="193"/>
      <c r="D5" s="193"/>
      <c r="E5" s="193"/>
      <c r="H5" s="111"/>
    </row>
    <row r="6" spans="1:8" s="110" customFormat="1" x14ac:dyDescent="0.2">
      <c r="A6" s="112"/>
      <c r="B6" s="112"/>
      <c r="C6" s="112"/>
      <c r="D6" s="112"/>
      <c r="H6" s="111"/>
    </row>
    <row r="7" spans="1:8" s="110" customFormat="1" ht="12.75" x14ac:dyDescent="0.2">
      <c r="A7" s="111" t="s">
        <v>35</v>
      </c>
      <c r="B7" s="111"/>
      <c r="C7" s="111"/>
      <c r="D7" s="111"/>
    </row>
    <row r="8" spans="1:8" s="110" customFormat="1" x14ac:dyDescent="0.2">
      <c r="A8" s="111"/>
      <c r="B8" s="111"/>
      <c r="C8" s="111"/>
      <c r="D8" s="111"/>
    </row>
    <row r="9" spans="1:8" s="110" customFormat="1" x14ac:dyDescent="0.2">
      <c r="A9" s="42" t="s">
        <v>125</v>
      </c>
      <c r="B9" s="111"/>
      <c r="C9" s="111"/>
      <c r="D9" s="111"/>
    </row>
    <row r="10" spans="1:8" s="110" customFormat="1" ht="26.1" customHeight="1" x14ac:dyDescent="0.2">
      <c r="A10" s="113" t="s">
        <v>600</v>
      </c>
      <c r="B10" s="194" t="s">
        <v>36</v>
      </c>
      <c r="C10" s="194"/>
      <c r="D10" s="194"/>
      <c r="E10" s="194"/>
    </row>
    <row r="11" spans="1:8" s="110" customFormat="1" ht="12.95" customHeight="1" x14ac:dyDescent="0.2">
      <c r="A11" s="114" t="s">
        <v>601</v>
      </c>
      <c r="B11" s="115" t="s">
        <v>37</v>
      </c>
      <c r="C11" s="115"/>
      <c r="D11" s="115"/>
      <c r="E11" s="115"/>
    </row>
    <row r="12" spans="1:8" s="110" customFormat="1" ht="26.1" customHeight="1" x14ac:dyDescent="0.2">
      <c r="A12" s="114" t="s">
        <v>602</v>
      </c>
      <c r="B12" s="194" t="s">
        <v>38</v>
      </c>
      <c r="C12" s="194"/>
      <c r="D12" s="194"/>
      <c r="E12" s="194"/>
    </row>
    <row r="13" spans="1:8" s="110" customFormat="1" ht="26.1" customHeight="1" x14ac:dyDescent="0.2">
      <c r="A13" s="114" t="s">
        <v>603</v>
      </c>
      <c r="B13" s="194" t="s">
        <v>39</v>
      </c>
      <c r="C13" s="194"/>
      <c r="D13" s="194"/>
      <c r="E13" s="194"/>
    </row>
    <row r="14" spans="1:8" s="110" customFormat="1" ht="11.25" customHeight="1" x14ac:dyDescent="0.2">
      <c r="A14" s="116"/>
      <c r="B14" s="117"/>
      <c r="C14" s="117"/>
      <c r="D14" s="117"/>
      <c r="E14" s="117"/>
    </row>
    <row r="15" spans="1:8" s="110" customFormat="1" ht="39" customHeight="1" x14ac:dyDescent="0.2">
      <c r="A15" s="113" t="s">
        <v>604</v>
      </c>
      <c r="B15" s="115" t="s">
        <v>40</v>
      </c>
    </row>
    <row r="16" spans="1:8" s="110" customFormat="1" ht="12.95" customHeight="1" x14ac:dyDescent="0.2">
      <c r="A16" s="114" t="s">
        <v>605</v>
      </c>
    </row>
    <row r="17" spans="1:4" s="110" customFormat="1" ht="12.95" customHeight="1" x14ac:dyDescent="0.2">
      <c r="A17" s="115"/>
    </row>
    <row r="18" spans="1:4" s="110" customFormat="1" ht="12.95" customHeight="1" x14ac:dyDescent="0.2">
      <c r="A18" s="42" t="s">
        <v>97</v>
      </c>
    </row>
    <row r="19" spans="1:4" s="110" customFormat="1" ht="12.95" customHeight="1" x14ac:dyDescent="0.2">
      <c r="A19" s="118" t="s">
        <v>606</v>
      </c>
    </row>
    <row r="20" spans="1:4" s="110" customFormat="1" ht="12.95" customHeight="1" x14ac:dyDescent="0.2">
      <c r="A20" s="118" t="s">
        <v>607</v>
      </c>
    </row>
    <row r="21" spans="1:4" s="110" customFormat="1" x14ac:dyDescent="0.2">
      <c r="A21" s="111"/>
    </row>
    <row r="22" spans="1:4" s="110" customFormat="1" x14ac:dyDescent="0.2">
      <c r="A22" s="111" t="s">
        <v>520</v>
      </c>
      <c r="B22" s="111"/>
      <c r="C22" s="111"/>
      <c r="D22" s="111"/>
    </row>
    <row r="23" spans="1:4" s="110" customFormat="1" x14ac:dyDescent="0.2">
      <c r="A23" s="111" t="s">
        <v>521</v>
      </c>
      <c r="B23" s="111"/>
      <c r="C23" s="111"/>
      <c r="D23" s="111"/>
    </row>
    <row r="24" spans="1:4" s="110" customFormat="1" x14ac:dyDescent="0.2">
      <c r="A24" s="111" t="s">
        <v>522</v>
      </c>
      <c r="B24" s="111"/>
      <c r="C24" s="111"/>
      <c r="D24" s="111"/>
    </row>
    <row r="25" spans="1:4" s="110" customFormat="1" x14ac:dyDescent="0.2">
      <c r="A25" s="111" t="s">
        <v>523</v>
      </c>
      <c r="B25" s="111"/>
      <c r="C25" s="111"/>
      <c r="D25" s="111"/>
    </row>
    <row r="26" spans="1:4" s="110" customFormat="1" x14ac:dyDescent="0.2">
      <c r="A26" s="111" t="s">
        <v>524</v>
      </c>
      <c r="B26" s="111"/>
      <c r="C26" s="111"/>
      <c r="D26" s="111"/>
    </row>
    <row r="27" spans="1:4" s="110" customFormat="1" x14ac:dyDescent="0.2">
      <c r="A27" s="111"/>
      <c r="B27" s="111"/>
      <c r="C27" s="111"/>
      <c r="D27" s="111"/>
    </row>
    <row r="28" spans="1:4" s="110" customFormat="1" ht="12" x14ac:dyDescent="0.2">
      <c r="A28" s="116" t="s">
        <v>98</v>
      </c>
      <c r="B28" s="111"/>
      <c r="C28" s="111"/>
      <c r="D28" s="111"/>
    </row>
    <row r="29" spans="1:4" s="110" customFormat="1" x14ac:dyDescent="0.2">
      <c r="A29" s="111"/>
      <c r="B29" s="111"/>
      <c r="C29" s="111"/>
      <c r="D29" s="111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6"/>
  <sheetViews>
    <sheetView topLeftCell="A79" zoomScale="55" zoomScaleNormal="55" workbookViewId="0">
      <selection activeCell="E156" sqref="B155:E156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7" t="s">
        <v>672</v>
      </c>
      <c r="B1" s="168"/>
      <c r="C1" s="168"/>
      <c r="D1" s="168"/>
      <c r="E1" s="168"/>
      <c r="F1" s="168"/>
      <c r="G1" s="14" t="s">
        <v>617</v>
      </c>
      <c r="H1" s="25">
        <v>2022</v>
      </c>
    </row>
    <row r="2" spans="1:8" s="16" customFormat="1" ht="18.95" customHeight="1" x14ac:dyDescent="0.25">
      <c r="A2" s="167" t="s">
        <v>621</v>
      </c>
      <c r="B2" s="168"/>
      <c r="C2" s="168"/>
      <c r="D2" s="168"/>
      <c r="E2" s="168"/>
      <c r="F2" s="168"/>
      <c r="G2" s="14" t="s">
        <v>618</v>
      </c>
      <c r="H2" s="25" t="s">
        <v>620</v>
      </c>
    </row>
    <row r="3" spans="1:8" s="16" customFormat="1" ht="18.95" customHeight="1" x14ac:dyDescent="0.25">
      <c r="A3" s="167" t="s">
        <v>673</v>
      </c>
      <c r="B3" s="168"/>
      <c r="C3" s="168"/>
      <c r="D3" s="168"/>
      <c r="E3" s="168"/>
      <c r="F3" s="168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10892.4</v>
      </c>
      <c r="D62" s="24">
        <f t="shared" ref="D62:E62" si="0">SUM(D63:D70)</f>
        <v>1089.24</v>
      </c>
      <c r="E62" s="24">
        <f t="shared" si="0"/>
        <v>-115813.87</v>
      </c>
    </row>
    <row r="63" spans="1:9" x14ac:dyDescent="0.2">
      <c r="A63" s="22">
        <v>1241</v>
      </c>
      <c r="B63" s="20" t="s">
        <v>239</v>
      </c>
      <c r="C63" s="24">
        <v>0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240</v>
      </c>
      <c r="C64" s="24">
        <v>0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241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0</v>
      </c>
      <c r="D66" s="24">
        <v>0</v>
      </c>
      <c r="E66" s="24">
        <v>-113000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10892.4</v>
      </c>
      <c r="D68" s="24">
        <v>1089.24</v>
      </c>
      <c r="E68" s="24">
        <v>-2813.87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30562.400000000001</v>
      </c>
      <c r="D74" s="24">
        <f>SUM(D75:D79)</f>
        <v>2636.04</v>
      </c>
      <c r="E74" s="24">
        <f>SUM(E75:E79)</f>
        <v>28733.47</v>
      </c>
    </row>
    <row r="75" spans="1:9" x14ac:dyDescent="0.2">
      <c r="A75" s="22">
        <v>1251</v>
      </c>
      <c r="B75" s="20" t="s">
        <v>249</v>
      </c>
      <c r="C75" s="24">
        <v>30562.400000000001</v>
      </c>
      <c r="D75" s="24">
        <v>2636.04</v>
      </c>
      <c r="E75" s="24">
        <v>28733.47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1157414.6399999999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1157414.6399999999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f>SUM(C98:C100)</f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0</v>
      </c>
      <c r="D110" s="24">
        <f>SUM(D111:D119)</f>
        <v>0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0</v>
      </c>
      <c r="D112" s="24">
        <f t="shared" ref="D112:D119" si="1">C112</f>
        <v>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0</v>
      </c>
      <c r="D117" s="24">
        <f t="shared" si="1"/>
        <v>0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5" x14ac:dyDescent="0.2">
      <c r="A145" s="22">
        <v>2199</v>
      </c>
      <c r="B145" s="20" t="s">
        <v>300</v>
      </c>
      <c r="C145" s="24">
        <v>0</v>
      </c>
    </row>
    <row r="146" spans="1:5" x14ac:dyDescent="0.2">
      <c r="A146" s="22">
        <v>2240</v>
      </c>
      <c r="B146" s="20" t="s">
        <v>301</v>
      </c>
      <c r="C146" s="24">
        <f>SUM(C147:C149)</f>
        <v>0</v>
      </c>
    </row>
    <row r="147" spans="1:5" x14ac:dyDescent="0.2">
      <c r="A147" s="22">
        <v>2241</v>
      </c>
      <c r="B147" s="20" t="s">
        <v>302</v>
      </c>
      <c r="C147" s="24">
        <v>0</v>
      </c>
    </row>
    <row r="148" spans="1:5" x14ac:dyDescent="0.2">
      <c r="A148" s="22">
        <v>2242</v>
      </c>
      <c r="B148" s="20" t="s">
        <v>303</v>
      </c>
      <c r="C148" s="24">
        <v>0</v>
      </c>
    </row>
    <row r="149" spans="1:5" x14ac:dyDescent="0.2">
      <c r="A149" s="22">
        <v>2249</v>
      </c>
      <c r="B149" s="20" t="s">
        <v>304</v>
      </c>
      <c r="C149" s="24">
        <v>0</v>
      </c>
    </row>
    <row r="151" spans="1:5" x14ac:dyDescent="0.2">
      <c r="B151" s="20" t="s">
        <v>637</v>
      </c>
    </row>
    <row r="155" spans="1:5" x14ac:dyDescent="0.2">
      <c r="B155" s="150" t="s">
        <v>674</v>
      </c>
      <c r="C155" s="151"/>
      <c r="D155" s="152"/>
      <c r="E155" s="153" t="s">
        <v>675</v>
      </c>
    </row>
    <row r="156" spans="1:5" x14ac:dyDescent="0.2">
      <c r="B156" s="154" t="s">
        <v>676</v>
      </c>
      <c r="C156" s="151"/>
      <c r="D156" s="152"/>
      <c r="E156" s="154" t="s">
        <v>677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115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190</v>
      </c>
      <c r="B2" s="89" t="s">
        <v>50</v>
      </c>
    </row>
    <row r="3" spans="1:2" x14ac:dyDescent="0.2">
      <c r="A3" s="90"/>
      <c r="B3" s="91"/>
    </row>
    <row r="4" spans="1:2" ht="15" customHeight="1" x14ac:dyDescent="0.2">
      <c r="A4" s="92" t="s">
        <v>1</v>
      </c>
      <c r="B4" s="93" t="s">
        <v>78</v>
      </c>
    </row>
    <row r="5" spans="1:2" ht="15" customHeight="1" x14ac:dyDescent="0.2">
      <c r="A5" s="94"/>
      <c r="B5" s="93" t="s">
        <v>51</v>
      </c>
    </row>
    <row r="6" spans="1:2" ht="15" customHeight="1" x14ac:dyDescent="0.2">
      <c r="A6" s="94"/>
      <c r="B6" s="95" t="s">
        <v>149</v>
      </c>
    </row>
    <row r="7" spans="1:2" ht="15" customHeight="1" x14ac:dyDescent="0.2">
      <c r="A7" s="94"/>
      <c r="B7" s="93" t="s">
        <v>52</v>
      </c>
    </row>
    <row r="8" spans="1:2" x14ac:dyDescent="0.2">
      <c r="A8" s="94"/>
    </row>
    <row r="9" spans="1:2" ht="15" customHeight="1" x14ac:dyDescent="0.2">
      <c r="A9" s="92" t="s">
        <v>3</v>
      </c>
      <c r="B9" s="93" t="s">
        <v>595</v>
      </c>
    </row>
    <row r="10" spans="1:2" ht="15" customHeight="1" x14ac:dyDescent="0.2">
      <c r="A10" s="94"/>
      <c r="B10" s="93" t="s">
        <v>596</v>
      </c>
    </row>
    <row r="11" spans="1:2" ht="15" customHeight="1" x14ac:dyDescent="0.2">
      <c r="A11" s="94"/>
      <c r="B11" s="93" t="s">
        <v>127</v>
      </c>
    </row>
    <row r="12" spans="1:2" ht="15" customHeight="1" x14ac:dyDescent="0.2">
      <c r="A12" s="94"/>
      <c r="B12" s="93" t="s">
        <v>126</v>
      </c>
    </row>
    <row r="13" spans="1:2" ht="15" customHeight="1" x14ac:dyDescent="0.2">
      <c r="A13" s="94"/>
      <c r="B13" s="93" t="s">
        <v>128</v>
      </c>
    </row>
    <row r="14" spans="1:2" x14ac:dyDescent="0.2">
      <c r="A14" s="94"/>
    </row>
    <row r="15" spans="1:2" ht="15" customHeight="1" x14ac:dyDescent="0.2">
      <c r="A15" s="92" t="s">
        <v>5</v>
      </c>
      <c r="B15" s="96" t="s">
        <v>53</v>
      </c>
    </row>
    <row r="16" spans="1:2" ht="15" customHeight="1" x14ac:dyDescent="0.2">
      <c r="A16" s="94"/>
      <c r="B16" s="96" t="s">
        <v>54</v>
      </c>
    </row>
    <row r="17" spans="1:2" ht="15" customHeight="1" x14ac:dyDescent="0.2">
      <c r="A17" s="94"/>
      <c r="B17" s="96" t="s">
        <v>55</v>
      </c>
    </row>
    <row r="18" spans="1:2" ht="15" customHeight="1" x14ac:dyDescent="0.2">
      <c r="A18" s="94"/>
      <c r="B18" s="93" t="s">
        <v>56</v>
      </c>
    </row>
    <row r="19" spans="1:2" ht="15" customHeight="1" x14ac:dyDescent="0.2">
      <c r="A19" s="94"/>
      <c r="B19" s="97" t="s">
        <v>137</v>
      </c>
    </row>
    <row r="20" spans="1:2" x14ac:dyDescent="0.2">
      <c r="A20" s="94"/>
    </row>
    <row r="21" spans="1:2" ht="15" customHeight="1" x14ac:dyDescent="0.2">
      <c r="A21" s="92" t="s">
        <v>133</v>
      </c>
      <c r="B21" s="1" t="s">
        <v>188</v>
      </c>
    </row>
    <row r="22" spans="1:2" ht="15" customHeight="1" x14ac:dyDescent="0.2">
      <c r="A22" s="94"/>
      <c r="B22" s="98" t="s">
        <v>189</v>
      </c>
    </row>
    <row r="23" spans="1:2" x14ac:dyDescent="0.2">
      <c r="A23" s="94"/>
    </row>
    <row r="24" spans="1:2" ht="15" customHeight="1" x14ac:dyDescent="0.2">
      <c r="A24" s="92" t="s">
        <v>7</v>
      </c>
      <c r="B24" s="97" t="s">
        <v>57</v>
      </c>
    </row>
    <row r="25" spans="1:2" ht="15" customHeight="1" x14ac:dyDescent="0.2">
      <c r="A25" s="94"/>
      <c r="B25" s="97" t="s">
        <v>129</v>
      </c>
    </row>
    <row r="26" spans="1:2" ht="15" customHeight="1" x14ac:dyDescent="0.2">
      <c r="A26" s="94"/>
      <c r="B26" s="97" t="s">
        <v>130</v>
      </c>
    </row>
    <row r="27" spans="1:2" x14ac:dyDescent="0.2">
      <c r="A27" s="94"/>
    </row>
    <row r="28" spans="1:2" ht="15" customHeight="1" x14ac:dyDescent="0.2">
      <c r="A28" s="92" t="s">
        <v>8</v>
      </c>
      <c r="B28" s="97" t="s">
        <v>58</v>
      </c>
    </row>
    <row r="29" spans="1:2" ht="15" customHeight="1" x14ac:dyDescent="0.2">
      <c r="A29" s="94"/>
      <c r="B29" s="97" t="s">
        <v>136</v>
      </c>
    </row>
    <row r="30" spans="1:2" ht="15" customHeight="1" x14ac:dyDescent="0.2">
      <c r="A30" s="94"/>
      <c r="B30" s="97" t="s">
        <v>59</v>
      </c>
    </row>
    <row r="31" spans="1:2" ht="15" customHeight="1" x14ac:dyDescent="0.2">
      <c r="A31" s="94"/>
      <c r="B31" s="99" t="s">
        <v>60</v>
      </c>
    </row>
    <row r="32" spans="1:2" x14ac:dyDescent="0.2">
      <c r="A32" s="94"/>
    </row>
    <row r="33" spans="1:2" ht="15" customHeight="1" x14ac:dyDescent="0.2">
      <c r="A33" s="92" t="s">
        <v>9</v>
      </c>
      <c r="B33" s="97" t="s">
        <v>61</v>
      </c>
    </row>
    <row r="34" spans="1:2" ht="15" customHeight="1" x14ac:dyDescent="0.2">
      <c r="A34" s="94"/>
      <c r="B34" s="97" t="s">
        <v>62</v>
      </c>
    </row>
    <row r="35" spans="1:2" x14ac:dyDescent="0.2">
      <c r="A35" s="94"/>
    </row>
    <row r="36" spans="1:2" ht="15" customHeight="1" x14ac:dyDescent="0.2">
      <c r="A36" s="92" t="s">
        <v>11</v>
      </c>
      <c r="B36" s="93" t="s">
        <v>131</v>
      </c>
    </row>
    <row r="37" spans="1:2" ht="15" customHeight="1" x14ac:dyDescent="0.2">
      <c r="A37" s="94"/>
      <c r="B37" s="93" t="s">
        <v>138</v>
      </c>
    </row>
    <row r="38" spans="1:2" ht="15" customHeight="1" x14ac:dyDescent="0.2">
      <c r="A38" s="94"/>
      <c r="B38" s="100" t="s">
        <v>191</v>
      </c>
    </row>
    <row r="39" spans="1:2" ht="15" customHeight="1" x14ac:dyDescent="0.2">
      <c r="A39" s="94"/>
      <c r="B39" s="93" t="s">
        <v>192</v>
      </c>
    </row>
    <row r="40" spans="1:2" ht="15" customHeight="1" x14ac:dyDescent="0.2">
      <c r="A40" s="94"/>
      <c r="B40" s="93" t="s">
        <v>134</v>
      </c>
    </row>
    <row r="41" spans="1:2" ht="15" customHeight="1" x14ac:dyDescent="0.2">
      <c r="A41" s="94"/>
      <c r="B41" s="93" t="s">
        <v>135</v>
      </c>
    </row>
    <row r="42" spans="1:2" x14ac:dyDescent="0.2">
      <c r="A42" s="94"/>
    </row>
    <row r="43" spans="1:2" ht="15" customHeight="1" x14ac:dyDescent="0.2">
      <c r="A43" s="92" t="s">
        <v>13</v>
      </c>
      <c r="B43" s="93" t="s">
        <v>139</v>
      </c>
    </row>
    <row r="44" spans="1:2" ht="15" customHeight="1" x14ac:dyDescent="0.2">
      <c r="A44" s="94"/>
      <c r="B44" s="93" t="s">
        <v>142</v>
      </c>
    </row>
    <row r="45" spans="1:2" ht="15" customHeight="1" x14ac:dyDescent="0.2">
      <c r="A45" s="94"/>
      <c r="B45" s="100" t="s">
        <v>193</v>
      </c>
    </row>
    <row r="46" spans="1:2" ht="15" customHeight="1" x14ac:dyDescent="0.2">
      <c r="A46" s="94"/>
      <c r="B46" s="93" t="s">
        <v>194</v>
      </c>
    </row>
    <row r="47" spans="1:2" ht="15" customHeight="1" x14ac:dyDescent="0.2">
      <c r="A47" s="94"/>
      <c r="B47" s="93" t="s">
        <v>141</v>
      </c>
    </row>
    <row r="48" spans="1:2" ht="15" customHeight="1" x14ac:dyDescent="0.2">
      <c r="A48" s="94"/>
      <c r="B48" s="93" t="s">
        <v>140</v>
      </c>
    </row>
    <row r="49" spans="1:2" x14ac:dyDescent="0.2">
      <c r="A49" s="94"/>
    </row>
    <row r="50" spans="1:2" ht="25.5" customHeight="1" x14ac:dyDescent="0.2">
      <c r="A50" s="92" t="s">
        <v>15</v>
      </c>
      <c r="B50" s="95" t="s">
        <v>170</v>
      </c>
    </row>
    <row r="51" spans="1:2" x14ac:dyDescent="0.2">
      <c r="A51" s="94"/>
    </row>
    <row r="52" spans="1:2" ht="15" customHeight="1" x14ac:dyDescent="0.2">
      <c r="A52" s="92" t="s">
        <v>17</v>
      </c>
      <c r="B52" s="93" t="s">
        <v>63</v>
      </c>
    </row>
    <row r="53" spans="1:2" x14ac:dyDescent="0.2">
      <c r="A53" s="94"/>
    </row>
    <row r="54" spans="1:2" ht="15" customHeight="1" x14ac:dyDescent="0.2">
      <c r="A54" s="92" t="s">
        <v>18</v>
      </c>
      <c r="B54" s="96" t="s">
        <v>64</v>
      </c>
    </row>
    <row r="55" spans="1:2" ht="15" customHeight="1" x14ac:dyDescent="0.2">
      <c r="A55" s="94"/>
      <c r="B55" s="96" t="s">
        <v>65</v>
      </c>
    </row>
    <row r="56" spans="1:2" ht="15" customHeight="1" x14ac:dyDescent="0.2">
      <c r="A56" s="94"/>
      <c r="B56" s="96" t="s">
        <v>66</v>
      </c>
    </row>
    <row r="57" spans="1:2" ht="15" customHeight="1" x14ac:dyDescent="0.2">
      <c r="A57" s="94"/>
      <c r="B57" s="96" t="s">
        <v>67</v>
      </c>
    </row>
    <row r="58" spans="1:2" ht="15" customHeight="1" x14ac:dyDescent="0.2">
      <c r="A58" s="94"/>
      <c r="B58" s="96" t="s">
        <v>68</v>
      </c>
    </row>
    <row r="59" spans="1:2" x14ac:dyDescent="0.2">
      <c r="A59" s="94"/>
    </row>
    <row r="60" spans="1:2" ht="15" customHeight="1" x14ac:dyDescent="0.2">
      <c r="A60" s="92" t="s">
        <v>20</v>
      </c>
      <c r="B60" s="97" t="s">
        <v>69</v>
      </c>
    </row>
    <row r="61" spans="1:2" x14ac:dyDescent="0.2">
      <c r="A61" s="94"/>
      <c r="B61" s="97"/>
    </row>
    <row r="62" spans="1:2" ht="15" customHeight="1" x14ac:dyDescent="0.2">
      <c r="A62" s="92" t="s">
        <v>21</v>
      </c>
      <c r="B62" s="93" t="s">
        <v>63</v>
      </c>
    </row>
    <row r="86" spans="3:3" x14ac:dyDescent="0.2">
      <c r="C86" s="3">
        <v>0</v>
      </c>
    </row>
    <row r="91" spans="3:3" x14ac:dyDescent="0.2">
      <c r="C91" s="3">
        <v>0</v>
      </c>
    </row>
    <row r="92" spans="3:3" x14ac:dyDescent="0.2">
      <c r="C92" s="3">
        <v>0</v>
      </c>
    </row>
    <row r="97" spans="3:3" x14ac:dyDescent="0.2">
      <c r="C97" s="3">
        <v>0</v>
      </c>
    </row>
    <row r="98" spans="3:3" x14ac:dyDescent="0.2">
      <c r="C98" s="3">
        <v>0</v>
      </c>
    </row>
    <row r="99" spans="3:3" x14ac:dyDescent="0.2">
      <c r="C99" s="3">
        <v>0</v>
      </c>
    </row>
    <row r="100" spans="3:3" x14ac:dyDescent="0.2">
      <c r="C100" s="3">
        <v>0</v>
      </c>
    </row>
    <row r="104" spans="3:3" x14ac:dyDescent="0.2">
      <c r="C104" s="3">
        <v>0</v>
      </c>
    </row>
    <row r="105" spans="3:3" x14ac:dyDescent="0.2">
      <c r="C105" s="3">
        <v>0</v>
      </c>
    </row>
    <row r="106" spans="3:3" x14ac:dyDescent="0.2">
      <c r="C106" s="3">
        <v>0</v>
      </c>
    </row>
    <row r="111" spans="3:3" x14ac:dyDescent="0.2">
      <c r="C111" s="3">
        <v>0</v>
      </c>
    </row>
    <row r="112" spans="3:3" x14ac:dyDescent="0.2">
      <c r="C112" s="3">
        <v>-5619.83</v>
      </c>
    </row>
    <row r="113" spans="3:3" x14ac:dyDescent="0.2">
      <c r="C113" s="3">
        <v>0</v>
      </c>
    </row>
    <row r="114" spans="3:3" x14ac:dyDescent="0.2">
      <c r="C114" s="3">
        <v>0</v>
      </c>
    </row>
    <row r="115" spans="3:3" x14ac:dyDescent="0.2">
      <c r="C115" s="3">
        <v>0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6"/>
  <sheetViews>
    <sheetView view="pageBreakPreview" topLeftCell="A175" zoomScale="85" zoomScaleNormal="100" zoomScaleSheetLayoutView="85" workbookViewId="0">
      <selection activeCell="E97" sqref="E97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3" width="15.7109375" style="20" customWidth="1"/>
    <col min="4" max="4" width="15.7109375" style="162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5" t="s">
        <v>672</v>
      </c>
      <c r="B1" s="165"/>
      <c r="C1" s="14" t="s">
        <v>617</v>
      </c>
      <c r="D1" s="155">
        <v>2022</v>
      </c>
    </row>
    <row r="2" spans="1:5" s="16" customFormat="1" ht="18.95" customHeight="1" x14ac:dyDescent="0.25">
      <c r="A2" s="165" t="s">
        <v>622</v>
      </c>
      <c r="B2" s="165"/>
      <c r="C2" s="14" t="s">
        <v>618</v>
      </c>
      <c r="D2" s="155" t="s">
        <v>620</v>
      </c>
    </row>
    <row r="3" spans="1:5" s="16" customFormat="1" ht="18.95" customHeight="1" x14ac:dyDescent="0.25">
      <c r="A3" s="165" t="s">
        <v>673</v>
      </c>
      <c r="B3" s="165"/>
      <c r="C3" s="14" t="s">
        <v>619</v>
      </c>
      <c r="D3" s="155">
        <v>4</v>
      </c>
    </row>
    <row r="4" spans="1:5" x14ac:dyDescent="0.2">
      <c r="A4" s="18" t="s">
        <v>196</v>
      </c>
      <c r="B4" s="19"/>
      <c r="C4" s="19"/>
      <c r="D4" s="156"/>
      <c r="E4" s="19"/>
    </row>
    <row r="6" spans="1:5" x14ac:dyDescent="0.2">
      <c r="A6" s="45" t="s">
        <v>575</v>
      </c>
      <c r="B6" s="45"/>
      <c r="C6" s="45"/>
      <c r="D6" s="157"/>
      <c r="E6" s="45"/>
    </row>
    <row r="7" spans="1:5" ht="22.5" x14ac:dyDescent="0.2">
      <c r="A7" s="46" t="s">
        <v>146</v>
      </c>
      <c r="B7" s="46" t="s">
        <v>143</v>
      </c>
      <c r="C7" s="46" t="s">
        <v>144</v>
      </c>
      <c r="D7" s="158" t="s">
        <v>305</v>
      </c>
      <c r="E7" s="46"/>
    </row>
    <row r="8" spans="1:5" x14ac:dyDescent="0.2">
      <c r="A8" s="48">
        <v>4100</v>
      </c>
      <c r="B8" s="49" t="s">
        <v>306</v>
      </c>
      <c r="C8" s="52">
        <f>SUM(C9+C19+C25+C28+C34+C37+C46)</f>
        <v>0</v>
      </c>
      <c r="D8" s="159"/>
      <c r="E8" s="47"/>
    </row>
    <row r="9" spans="1:5" x14ac:dyDescent="0.2">
      <c r="A9" s="48">
        <v>4110</v>
      </c>
      <c r="B9" s="49" t="s">
        <v>307</v>
      </c>
      <c r="C9" s="52">
        <f>SUM(C10:C18)</f>
        <v>0</v>
      </c>
      <c r="D9" s="159"/>
      <c r="E9" s="47"/>
    </row>
    <row r="10" spans="1:5" x14ac:dyDescent="0.2">
      <c r="A10" s="48">
        <v>4111</v>
      </c>
      <c r="B10" s="49" t="s">
        <v>308</v>
      </c>
      <c r="C10" s="52">
        <v>0</v>
      </c>
      <c r="D10" s="159"/>
      <c r="E10" s="47"/>
    </row>
    <row r="11" spans="1:5" x14ac:dyDescent="0.2">
      <c r="A11" s="48">
        <v>4112</v>
      </c>
      <c r="B11" s="49" t="s">
        <v>309</v>
      </c>
      <c r="C11" s="52">
        <v>0</v>
      </c>
      <c r="D11" s="159"/>
      <c r="E11" s="47"/>
    </row>
    <row r="12" spans="1:5" x14ac:dyDescent="0.2">
      <c r="A12" s="48">
        <v>4113</v>
      </c>
      <c r="B12" s="49" t="s">
        <v>310</v>
      </c>
      <c r="C12" s="52">
        <v>0</v>
      </c>
      <c r="D12" s="159"/>
      <c r="E12" s="47"/>
    </row>
    <row r="13" spans="1:5" x14ac:dyDescent="0.2">
      <c r="A13" s="48">
        <v>4114</v>
      </c>
      <c r="B13" s="49" t="s">
        <v>311</v>
      </c>
      <c r="C13" s="52">
        <v>0</v>
      </c>
      <c r="D13" s="159"/>
      <c r="E13" s="47"/>
    </row>
    <row r="14" spans="1:5" x14ac:dyDescent="0.2">
      <c r="A14" s="48">
        <v>4115</v>
      </c>
      <c r="B14" s="49" t="s">
        <v>312</v>
      </c>
      <c r="C14" s="52">
        <v>0</v>
      </c>
      <c r="D14" s="159"/>
      <c r="E14" s="47"/>
    </row>
    <row r="15" spans="1:5" x14ac:dyDescent="0.2">
      <c r="A15" s="48">
        <v>4116</v>
      </c>
      <c r="B15" s="49" t="s">
        <v>313</v>
      </c>
      <c r="C15" s="52">
        <v>0</v>
      </c>
      <c r="D15" s="159"/>
      <c r="E15" s="47"/>
    </row>
    <row r="16" spans="1:5" x14ac:dyDescent="0.2">
      <c r="A16" s="48">
        <v>4117</v>
      </c>
      <c r="B16" s="49" t="s">
        <v>314</v>
      </c>
      <c r="C16" s="52">
        <v>0</v>
      </c>
      <c r="D16" s="159"/>
      <c r="E16" s="47"/>
    </row>
    <row r="17" spans="1:5" ht="22.5" x14ac:dyDescent="0.2">
      <c r="A17" s="48">
        <v>4118</v>
      </c>
      <c r="B17" s="50" t="s">
        <v>494</v>
      </c>
      <c r="C17" s="52">
        <v>0</v>
      </c>
      <c r="D17" s="159"/>
      <c r="E17" s="47"/>
    </row>
    <row r="18" spans="1:5" x14ac:dyDescent="0.2">
      <c r="A18" s="48">
        <v>4119</v>
      </c>
      <c r="B18" s="49" t="s">
        <v>315</v>
      </c>
      <c r="C18" s="52">
        <v>0</v>
      </c>
      <c r="D18" s="159"/>
      <c r="E18" s="47"/>
    </row>
    <row r="19" spans="1:5" x14ac:dyDescent="0.2">
      <c r="A19" s="48">
        <v>4120</v>
      </c>
      <c r="B19" s="49" t="s">
        <v>316</v>
      </c>
      <c r="C19" s="52">
        <f>SUM(C20:C24)</f>
        <v>0</v>
      </c>
      <c r="D19" s="159"/>
      <c r="E19" s="47"/>
    </row>
    <row r="20" spans="1:5" x14ac:dyDescent="0.2">
      <c r="A20" s="48">
        <v>4121</v>
      </c>
      <c r="B20" s="49" t="s">
        <v>317</v>
      </c>
      <c r="C20" s="52">
        <v>0</v>
      </c>
      <c r="D20" s="159"/>
      <c r="E20" s="47"/>
    </row>
    <row r="21" spans="1:5" x14ac:dyDescent="0.2">
      <c r="A21" s="48">
        <v>4122</v>
      </c>
      <c r="B21" s="49" t="s">
        <v>495</v>
      </c>
      <c r="C21" s="52">
        <v>0</v>
      </c>
      <c r="D21" s="159"/>
      <c r="E21" s="47"/>
    </row>
    <row r="22" spans="1:5" x14ac:dyDescent="0.2">
      <c r="A22" s="48">
        <v>4123</v>
      </c>
      <c r="B22" s="49" t="s">
        <v>318</v>
      </c>
      <c r="C22" s="52">
        <v>0</v>
      </c>
      <c r="D22" s="159"/>
      <c r="E22" s="47"/>
    </row>
    <row r="23" spans="1:5" x14ac:dyDescent="0.2">
      <c r="A23" s="48">
        <v>4124</v>
      </c>
      <c r="B23" s="49" t="s">
        <v>319</v>
      </c>
      <c r="C23" s="52">
        <v>0</v>
      </c>
      <c r="D23" s="159"/>
      <c r="E23" s="47"/>
    </row>
    <row r="24" spans="1:5" x14ac:dyDescent="0.2">
      <c r="A24" s="48">
        <v>4129</v>
      </c>
      <c r="B24" s="49" t="s">
        <v>320</v>
      </c>
      <c r="C24" s="52">
        <v>0</v>
      </c>
      <c r="D24" s="159"/>
      <c r="E24" s="47"/>
    </row>
    <row r="25" spans="1:5" x14ac:dyDescent="0.2">
      <c r="A25" s="48">
        <v>4130</v>
      </c>
      <c r="B25" s="49" t="s">
        <v>321</v>
      </c>
      <c r="C25" s="52">
        <f>SUM(C26:C27)</f>
        <v>0</v>
      </c>
      <c r="D25" s="159"/>
      <c r="E25" s="47"/>
    </row>
    <row r="26" spans="1:5" x14ac:dyDescent="0.2">
      <c r="A26" s="48">
        <v>4131</v>
      </c>
      <c r="B26" s="49" t="s">
        <v>322</v>
      </c>
      <c r="C26" s="52">
        <v>0</v>
      </c>
      <c r="D26" s="159"/>
      <c r="E26" s="47"/>
    </row>
    <row r="27" spans="1:5" ht="22.5" x14ac:dyDescent="0.2">
      <c r="A27" s="48">
        <v>4132</v>
      </c>
      <c r="B27" s="50" t="s">
        <v>496</v>
      </c>
      <c r="C27" s="52">
        <v>0</v>
      </c>
      <c r="D27" s="159"/>
      <c r="E27" s="47"/>
    </row>
    <row r="28" spans="1:5" x14ac:dyDescent="0.2">
      <c r="A28" s="48">
        <v>4140</v>
      </c>
      <c r="B28" s="49" t="s">
        <v>323</v>
      </c>
      <c r="C28" s="52">
        <f>SUM(C29:C33)</f>
        <v>0</v>
      </c>
      <c r="D28" s="159"/>
      <c r="E28" s="47"/>
    </row>
    <row r="29" spans="1:5" x14ac:dyDescent="0.2">
      <c r="A29" s="48">
        <v>4141</v>
      </c>
      <c r="B29" s="49" t="s">
        <v>324</v>
      </c>
      <c r="C29" s="52">
        <v>0</v>
      </c>
      <c r="D29" s="159"/>
      <c r="E29" s="47"/>
    </row>
    <row r="30" spans="1:5" x14ac:dyDescent="0.2">
      <c r="A30" s="48">
        <v>4143</v>
      </c>
      <c r="B30" s="49" t="s">
        <v>325</v>
      </c>
      <c r="C30" s="52">
        <v>0</v>
      </c>
      <c r="D30" s="159"/>
      <c r="E30" s="47"/>
    </row>
    <row r="31" spans="1:5" x14ac:dyDescent="0.2">
      <c r="A31" s="48">
        <v>4144</v>
      </c>
      <c r="B31" s="49" t="s">
        <v>326</v>
      </c>
      <c r="C31" s="52">
        <v>0</v>
      </c>
      <c r="D31" s="159"/>
      <c r="E31" s="47"/>
    </row>
    <row r="32" spans="1:5" ht="22.5" x14ac:dyDescent="0.2">
      <c r="A32" s="48">
        <v>4145</v>
      </c>
      <c r="B32" s="50" t="s">
        <v>497</v>
      </c>
      <c r="C32" s="52">
        <v>0</v>
      </c>
      <c r="D32" s="159"/>
      <c r="E32" s="47"/>
    </row>
    <row r="33" spans="1:5" x14ac:dyDescent="0.2">
      <c r="A33" s="48">
        <v>4149</v>
      </c>
      <c r="B33" s="49" t="s">
        <v>327</v>
      </c>
      <c r="C33" s="52">
        <v>0</v>
      </c>
      <c r="D33" s="159"/>
      <c r="E33" s="47"/>
    </row>
    <row r="34" spans="1:5" x14ac:dyDescent="0.2">
      <c r="A34" s="48">
        <v>4150</v>
      </c>
      <c r="B34" s="49" t="s">
        <v>498</v>
      </c>
      <c r="C34" s="52">
        <f>SUM(C35:C36)</f>
        <v>0</v>
      </c>
      <c r="D34" s="159"/>
      <c r="E34" s="47"/>
    </row>
    <row r="35" spans="1:5" x14ac:dyDescent="0.2">
      <c r="A35" s="48">
        <v>4151</v>
      </c>
      <c r="B35" s="49" t="s">
        <v>498</v>
      </c>
      <c r="C35" s="52">
        <v>0</v>
      </c>
      <c r="D35" s="159"/>
      <c r="E35" s="47"/>
    </row>
    <row r="36" spans="1:5" ht="22.5" x14ac:dyDescent="0.2">
      <c r="A36" s="48">
        <v>4154</v>
      </c>
      <c r="B36" s="50" t="s">
        <v>499</v>
      </c>
      <c r="C36" s="52">
        <v>0</v>
      </c>
      <c r="D36" s="159"/>
      <c r="E36" s="47"/>
    </row>
    <row r="37" spans="1:5" x14ac:dyDescent="0.2">
      <c r="A37" s="48">
        <v>4160</v>
      </c>
      <c r="B37" s="49" t="s">
        <v>500</v>
      </c>
      <c r="C37" s="52">
        <f>SUM(C38:C45)</f>
        <v>0</v>
      </c>
      <c r="D37" s="159"/>
      <c r="E37" s="47"/>
    </row>
    <row r="38" spans="1:5" x14ac:dyDescent="0.2">
      <c r="A38" s="48">
        <v>4161</v>
      </c>
      <c r="B38" s="49" t="s">
        <v>328</v>
      </c>
      <c r="C38" s="52">
        <v>0</v>
      </c>
      <c r="D38" s="159"/>
      <c r="E38" s="47"/>
    </row>
    <row r="39" spans="1:5" x14ac:dyDescent="0.2">
      <c r="A39" s="48">
        <v>4162</v>
      </c>
      <c r="B39" s="49" t="s">
        <v>329</v>
      </c>
      <c r="C39" s="52">
        <v>0</v>
      </c>
      <c r="D39" s="159"/>
      <c r="E39" s="47"/>
    </row>
    <row r="40" spans="1:5" x14ac:dyDescent="0.2">
      <c r="A40" s="48">
        <v>4163</v>
      </c>
      <c r="B40" s="49" t="s">
        <v>330</v>
      </c>
      <c r="C40" s="52">
        <v>0</v>
      </c>
      <c r="D40" s="159"/>
      <c r="E40" s="47"/>
    </row>
    <row r="41" spans="1:5" x14ac:dyDescent="0.2">
      <c r="A41" s="48">
        <v>4164</v>
      </c>
      <c r="B41" s="49" t="s">
        <v>331</v>
      </c>
      <c r="C41" s="52">
        <v>0</v>
      </c>
      <c r="D41" s="159"/>
      <c r="E41" s="47"/>
    </row>
    <row r="42" spans="1:5" x14ac:dyDescent="0.2">
      <c r="A42" s="48">
        <v>4165</v>
      </c>
      <c r="B42" s="49" t="s">
        <v>332</v>
      </c>
      <c r="C42" s="52">
        <v>0</v>
      </c>
      <c r="D42" s="159"/>
      <c r="E42" s="47"/>
    </row>
    <row r="43" spans="1:5" ht="22.5" x14ac:dyDescent="0.2">
      <c r="A43" s="48">
        <v>4166</v>
      </c>
      <c r="B43" s="50" t="s">
        <v>501</v>
      </c>
      <c r="C43" s="52">
        <v>0</v>
      </c>
      <c r="D43" s="159"/>
      <c r="E43" s="47"/>
    </row>
    <row r="44" spans="1:5" x14ac:dyDescent="0.2">
      <c r="A44" s="48">
        <v>4168</v>
      </c>
      <c r="B44" s="49" t="s">
        <v>333</v>
      </c>
      <c r="C44" s="52">
        <v>0</v>
      </c>
      <c r="D44" s="159"/>
      <c r="E44" s="47"/>
    </row>
    <row r="45" spans="1:5" x14ac:dyDescent="0.2">
      <c r="A45" s="48">
        <v>4169</v>
      </c>
      <c r="B45" s="49" t="s">
        <v>334</v>
      </c>
      <c r="C45" s="52">
        <v>0</v>
      </c>
      <c r="D45" s="159"/>
      <c r="E45" s="47"/>
    </row>
    <row r="46" spans="1:5" x14ac:dyDescent="0.2">
      <c r="A46" s="48">
        <v>4170</v>
      </c>
      <c r="B46" s="49" t="s">
        <v>612</v>
      </c>
      <c r="C46" s="52">
        <f>SUM(C47:C54)</f>
        <v>0</v>
      </c>
      <c r="D46" s="159"/>
      <c r="E46" s="47"/>
    </row>
    <row r="47" spans="1:5" x14ac:dyDescent="0.2">
      <c r="A47" s="48">
        <v>4171</v>
      </c>
      <c r="B47" s="49" t="s">
        <v>502</v>
      </c>
      <c r="C47" s="52">
        <v>0</v>
      </c>
      <c r="D47" s="159"/>
      <c r="E47" s="47"/>
    </row>
    <row r="48" spans="1:5" x14ac:dyDescent="0.2">
      <c r="A48" s="48">
        <v>4172</v>
      </c>
      <c r="B48" s="49" t="s">
        <v>503</v>
      </c>
      <c r="C48" s="52">
        <v>0</v>
      </c>
      <c r="D48" s="159"/>
      <c r="E48" s="47"/>
    </row>
    <row r="49" spans="1:5" ht="22.5" x14ac:dyDescent="0.2">
      <c r="A49" s="48">
        <v>4173</v>
      </c>
      <c r="B49" s="50" t="s">
        <v>504</v>
      </c>
      <c r="C49" s="52">
        <v>0</v>
      </c>
      <c r="D49" s="159"/>
      <c r="E49" s="47"/>
    </row>
    <row r="50" spans="1:5" ht="22.5" x14ac:dyDescent="0.2">
      <c r="A50" s="48">
        <v>4174</v>
      </c>
      <c r="B50" s="50" t="s">
        <v>505</v>
      </c>
      <c r="C50" s="52">
        <v>0</v>
      </c>
      <c r="D50" s="159"/>
      <c r="E50" s="47"/>
    </row>
    <row r="51" spans="1:5" ht="22.5" x14ac:dyDescent="0.2">
      <c r="A51" s="48">
        <v>4175</v>
      </c>
      <c r="B51" s="50" t="s">
        <v>506</v>
      </c>
      <c r="C51" s="52">
        <v>0</v>
      </c>
      <c r="D51" s="159"/>
      <c r="E51" s="47"/>
    </row>
    <row r="52" spans="1:5" ht="22.5" x14ac:dyDescent="0.2">
      <c r="A52" s="48">
        <v>4176</v>
      </c>
      <c r="B52" s="50" t="s">
        <v>507</v>
      </c>
      <c r="C52" s="52">
        <v>0</v>
      </c>
      <c r="D52" s="159"/>
      <c r="E52" s="47"/>
    </row>
    <row r="53" spans="1:5" ht="22.5" x14ac:dyDescent="0.2">
      <c r="A53" s="48">
        <v>4177</v>
      </c>
      <c r="B53" s="50" t="s">
        <v>508</v>
      </c>
      <c r="C53" s="52">
        <v>0</v>
      </c>
      <c r="D53" s="159"/>
      <c r="E53" s="47"/>
    </row>
    <row r="54" spans="1:5" ht="22.5" x14ac:dyDescent="0.2">
      <c r="A54" s="48">
        <v>4178</v>
      </c>
      <c r="B54" s="50" t="s">
        <v>509</v>
      </c>
      <c r="C54" s="52">
        <v>0</v>
      </c>
      <c r="D54" s="159"/>
      <c r="E54" s="47"/>
    </row>
    <row r="55" spans="1:5" x14ac:dyDescent="0.2">
      <c r="A55" s="48"/>
      <c r="B55" s="50"/>
      <c r="C55" s="52"/>
      <c r="D55" s="159"/>
      <c r="E55" s="47"/>
    </row>
    <row r="56" spans="1:5" x14ac:dyDescent="0.2">
      <c r="A56" s="45" t="s">
        <v>574</v>
      </c>
      <c r="B56" s="45"/>
      <c r="C56" s="45"/>
      <c r="D56" s="157"/>
      <c r="E56" s="45"/>
    </row>
    <row r="57" spans="1:5" ht="22.5" x14ac:dyDescent="0.2">
      <c r="A57" s="46" t="s">
        <v>146</v>
      </c>
      <c r="B57" s="46" t="s">
        <v>143</v>
      </c>
      <c r="C57" s="46" t="s">
        <v>144</v>
      </c>
      <c r="D57" s="158" t="s">
        <v>305</v>
      </c>
      <c r="E57" s="46"/>
    </row>
    <row r="58" spans="1:5" ht="33.75" x14ac:dyDescent="0.2">
      <c r="A58" s="48">
        <v>4200</v>
      </c>
      <c r="B58" s="50" t="s">
        <v>510</v>
      </c>
      <c r="C58" s="52">
        <f>+C59+C65</f>
        <v>0</v>
      </c>
      <c r="D58" s="159"/>
      <c r="E58" s="47"/>
    </row>
    <row r="59" spans="1:5" ht="22.5" x14ac:dyDescent="0.2">
      <c r="A59" s="48">
        <v>4210</v>
      </c>
      <c r="B59" s="50" t="s">
        <v>511</v>
      </c>
      <c r="C59" s="52">
        <f>SUM(C60:C64)</f>
        <v>0</v>
      </c>
      <c r="D59" s="159"/>
      <c r="E59" s="47"/>
    </row>
    <row r="60" spans="1:5" x14ac:dyDescent="0.2">
      <c r="A60" s="48">
        <v>4211</v>
      </c>
      <c r="B60" s="49" t="s">
        <v>335</v>
      </c>
      <c r="C60" s="52">
        <v>0</v>
      </c>
      <c r="D60" s="159"/>
      <c r="E60" s="47"/>
    </row>
    <row r="61" spans="1:5" x14ac:dyDescent="0.2">
      <c r="A61" s="48">
        <v>4212</v>
      </c>
      <c r="B61" s="49" t="s">
        <v>336</v>
      </c>
      <c r="C61" s="52">
        <v>0</v>
      </c>
      <c r="D61" s="159"/>
      <c r="E61" s="47"/>
    </row>
    <row r="62" spans="1:5" x14ac:dyDescent="0.2">
      <c r="A62" s="48">
        <v>4213</v>
      </c>
      <c r="B62" s="49" t="s">
        <v>337</v>
      </c>
      <c r="C62" s="52">
        <v>0</v>
      </c>
      <c r="D62" s="159"/>
      <c r="E62" s="47"/>
    </row>
    <row r="63" spans="1:5" x14ac:dyDescent="0.2">
      <c r="A63" s="48">
        <v>4214</v>
      </c>
      <c r="B63" s="49" t="s">
        <v>512</v>
      </c>
      <c r="C63" s="52">
        <v>0</v>
      </c>
      <c r="D63" s="159"/>
      <c r="E63" s="47"/>
    </row>
    <row r="64" spans="1:5" x14ac:dyDescent="0.2">
      <c r="A64" s="48">
        <v>4215</v>
      </c>
      <c r="B64" s="49" t="s">
        <v>513</v>
      </c>
      <c r="C64" s="52">
        <v>0</v>
      </c>
      <c r="D64" s="159"/>
      <c r="E64" s="47"/>
    </row>
    <row r="65" spans="1:5" x14ac:dyDescent="0.2">
      <c r="A65" s="48">
        <v>4220</v>
      </c>
      <c r="B65" s="49" t="s">
        <v>338</v>
      </c>
      <c r="C65" s="52">
        <f>SUM(C66:C69)</f>
        <v>0</v>
      </c>
      <c r="D65" s="159"/>
      <c r="E65" s="47"/>
    </row>
    <row r="66" spans="1:5" x14ac:dyDescent="0.2">
      <c r="A66" s="48">
        <v>4221</v>
      </c>
      <c r="B66" s="49" t="s">
        <v>339</v>
      </c>
      <c r="C66" s="52">
        <v>0</v>
      </c>
      <c r="D66" s="159"/>
      <c r="E66" s="47"/>
    </row>
    <row r="67" spans="1:5" x14ac:dyDescent="0.2">
      <c r="A67" s="48">
        <v>4223</v>
      </c>
      <c r="B67" s="49" t="s">
        <v>340</v>
      </c>
      <c r="C67" s="52">
        <v>0</v>
      </c>
      <c r="D67" s="159"/>
      <c r="E67" s="47"/>
    </row>
    <row r="68" spans="1:5" x14ac:dyDescent="0.2">
      <c r="A68" s="48">
        <v>4225</v>
      </c>
      <c r="B68" s="49" t="s">
        <v>342</v>
      </c>
      <c r="C68" s="52">
        <v>0</v>
      </c>
      <c r="D68" s="159"/>
      <c r="E68" s="47"/>
    </row>
    <row r="69" spans="1:5" x14ac:dyDescent="0.2">
      <c r="A69" s="48">
        <v>4227</v>
      </c>
      <c r="B69" s="49" t="s">
        <v>514</v>
      </c>
      <c r="C69" s="52">
        <v>0</v>
      </c>
      <c r="D69" s="159"/>
      <c r="E69" s="47"/>
    </row>
    <row r="70" spans="1:5" x14ac:dyDescent="0.2">
      <c r="A70" s="47"/>
      <c r="B70" s="47"/>
      <c r="C70" s="47"/>
      <c r="D70" s="160"/>
      <c r="E70" s="47"/>
    </row>
    <row r="71" spans="1:5" x14ac:dyDescent="0.2">
      <c r="A71" s="45" t="s">
        <v>582</v>
      </c>
      <c r="B71" s="45"/>
      <c r="C71" s="45"/>
      <c r="D71" s="157"/>
      <c r="E71" s="45"/>
    </row>
    <row r="72" spans="1:5" x14ac:dyDescent="0.2">
      <c r="A72" s="46" t="s">
        <v>146</v>
      </c>
      <c r="B72" s="46" t="s">
        <v>143</v>
      </c>
      <c r="C72" s="46" t="s">
        <v>144</v>
      </c>
      <c r="D72" s="158" t="s">
        <v>147</v>
      </c>
      <c r="E72" s="46" t="s">
        <v>207</v>
      </c>
    </row>
    <row r="73" spans="1:5" x14ac:dyDescent="0.2">
      <c r="A73" s="51">
        <v>4300</v>
      </c>
      <c r="B73" s="49" t="s">
        <v>343</v>
      </c>
      <c r="C73" s="52">
        <f>C74+C77+C83+C85+C87</f>
        <v>0</v>
      </c>
      <c r="D73" s="50"/>
      <c r="E73" s="49"/>
    </row>
    <row r="74" spans="1:5" x14ac:dyDescent="0.2">
      <c r="A74" s="51">
        <v>4310</v>
      </c>
      <c r="B74" s="49" t="s">
        <v>344</v>
      </c>
      <c r="C74" s="52">
        <f>SUM(C75:C76)</f>
        <v>0</v>
      </c>
      <c r="D74" s="50"/>
      <c r="E74" s="49"/>
    </row>
    <row r="75" spans="1:5" x14ac:dyDescent="0.2">
      <c r="A75" s="51">
        <v>4311</v>
      </c>
      <c r="B75" s="49" t="s">
        <v>515</v>
      </c>
      <c r="C75" s="52">
        <v>0</v>
      </c>
      <c r="D75" s="50"/>
      <c r="E75" s="49"/>
    </row>
    <row r="76" spans="1:5" x14ac:dyDescent="0.2">
      <c r="A76" s="51">
        <v>4319</v>
      </c>
      <c r="B76" s="49" t="s">
        <v>345</v>
      </c>
      <c r="C76" s="52">
        <v>0</v>
      </c>
      <c r="D76" s="50"/>
      <c r="E76" s="49"/>
    </row>
    <row r="77" spans="1:5" x14ac:dyDescent="0.2">
      <c r="A77" s="51">
        <v>4320</v>
      </c>
      <c r="B77" s="49" t="s">
        <v>346</v>
      </c>
      <c r="C77" s="52">
        <f>SUM(C78:C82)</f>
        <v>0</v>
      </c>
      <c r="D77" s="50"/>
      <c r="E77" s="49"/>
    </row>
    <row r="78" spans="1:5" x14ac:dyDescent="0.2">
      <c r="A78" s="51">
        <v>4321</v>
      </c>
      <c r="B78" s="49" t="s">
        <v>347</v>
      </c>
      <c r="C78" s="52">
        <v>0</v>
      </c>
      <c r="D78" s="50"/>
      <c r="E78" s="49"/>
    </row>
    <row r="79" spans="1:5" x14ac:dyDescent="0.2">
      <c r="A79" s="51">
        <v>4322</v>
      </c>
      <c r="B79" s="49" t="s">
        <v>348</v>
      </c>
      <c r="C79" s="52">
        <v>0</v>
      </c>
      <c r="D79" s="50"/>
      <c r="E79" s="49"/>
    </row>
    <row r="80" spans="1:5" x14ac:dyDescent="0.2">
      <c r="A80" s="51">
        <v>4323</v>
      </c>
      <c r="B80" s="49" t="s">
        <v>349</v>
      </c>
      <c r="C80" s="52">
        <v>0</v>
      </c>
      <c r="D80" s="50"/>
      <c r="E80" s="49"/>
    </row>
    <row r="81" spans="1:5" x14ac:dyDescent="0.2">
      <c r="A81" s="51">
        <v>4324</v>
      </c>
      <c r="B81" s="49" t="s">
        <v>350</v>
      </c>
      <c r="C81" s="52">
        <v>0</v>
      </c>
      <c r="D81" s="50"/>
      <c r="E81" s="49"/>
    </row>
    <row r="82" spans="1:5" x14ac:dyDescent="0.2">
      <c r="A82" s="51">
        <v>4325</v>
      </c>
      <c r="B82" s="49" t="s">
        <v>351</v>
      </c>
      <c r="C82" s="52">
        <v>0</v>
      </c>
      <c r="D82" s="50"/>
      <c r="E82" s="49"/>
    </row>
    <row r="83" spans="1:5" x14ac:dyDescent="0.2">
      <c r="A83" s="51">
        <v>4330</v>
      </c>
      <c r="B83" s="49" t="s">
        <v>352</v>
      </c>
      <c r="C83" s="52">
        <f>SUM(C84)</f>
        <v>0</v>
      </c>
      <c r="D83" s="50"/>
      <c r="E83" s="49"/>
    </row>
    <row r="84" spans="1:5" x14ac:dyDescent="0.2">
      <c r="A84" s="51">
        <v>4331</v>
      </c>
      <c r="B84" s="49" t="s">
        <v>352</v>
      </c>
      <c r="C84" s="52">
        <v>0</v>
      </c>
      <c r="D84" s="50"/>
      <c r="E84" s="49"/>
    </row>
    <row r="85" spans="1:5" x14ac:dyDescent="0.2">
      <c r="A85" s="51">
        <v>4340</v>
      </c>
      <c r="B85" s="49" t="s">
        <v>353</v>
      </c>
      <c r="C85" s="52">
        <f>SUM(C86)</f>
        <v>0</v>
      </c>
      <c r="D85" s="50"/>
      <c r="E85" s="49"/>
    </row>
    <row r="86" spans="1:5" x14ac:dyDescent="0.2">
      <c r="A86" s="51">
        <v>4341</v>
      </c>
      <c r="B86" s="49" t="s">
        <v>353</v>
      </c>
      <c r="C86" s="52">
        <v>0</v>
      </c>
      <c r="D86" s="50"/>
      <c r="E86" s="49"/>
    </row>
    <row r="87" spans="1:5" x14ac:dyDescent="0.2">
      <c r="A87" s="51">
        <v>4390</v>
      </c>
      <c r="B87" s="49" t="s">
        <v>354</v>
      </c>
      <c r="C87" s="52">
        <f>SUM(C88:C94)</f>
        <v>0</v>
      </c>
      <c r="D87" s="50"/>
      <c r="E87" s="49"/>
    </row>
    <row r="88" spans="1:5" x14ac:dyDescent="0.2">
      <c r="A88" s="51">
        <v>4392</v>
      </c>
      <c r="B88" s="49" t="s">
        <v>355</v>
      </c>
      <c r="C88" s="52">
        <v>0</v>
      </c>
      <c r="D88" s="50"/>
      <c r="E88" s="49"/>
    </row>
    <row r="89" spans="1:5" x14ac:dyDescent="0.2">
      <c r="A89" s="51">
        <v>4393</v>
      </c>
      <c r="B89" s="49" t="s">
        <v>516</v>
      </c>
      <c r="C89" s="52">
        <v>0</v>
      </c>
      <c r="D89" s="50"/>
      <c r="E89" s="49"/>
    </row>
    <row r="90" spans="1:5" x14ac:dyDescent="0.2">
      <c r="A90" s="51">
        <v>4394</v>
      </c>
      <c r="B90" s="49" t="s">
        <v>356</v>
      </c>
      <c r="C90" s="52">
        <v>0</v>
      </c>
      <c r="D90" s="50"/>
      <c r="E90" s="49"/>
    </row>
    <row r="91" spans="1:5" x14ac:dyDescent="0.2">
      <c r="A91" s="51">
        <v>4395</v>
      </c>
      <c r="B91" s="49" t="s">
        <v>357</v>
      </c>
      <c r="C91" s="52">
        <v>0</v>
      </c>
      <c r="D91" s="50"/>
      <c r="E91" s="49"/>
    </row>
    <row r="92" spans="1:5" x14ac:dyDescent="0.2">
      <c r="A92" s="51">
        <v>4396</v>
      </c>
      <c r="B92" s="49" t="s">
        <v>358</v>
      </c>
      <c r="C92" s="52">
        <v>0</v>
      </c>
      <c r="D92" s="50"/>
      <c r="E92" s="49"/>
    </row>
    <row r="93" spans="1:5" x14ac:dyDescent="0.2">
      <c r="A93" s="51">
        <v>4397</v>
      </c>
      <c r="B93" s="49" t="s">
        <v>517</v>
      </c>
      <c r="C93" s="52">
        <v>0</v>
      </c>
      <c r="D93" s="50"/>
      <c r="E93" s="49"/>
    </row>
    <row r="94" spans="1:5" x14ac:dyDescent="0.2">
      <c r="A94" s="51">
        <v>4399</v>
      </c>
      <c r="B94" s="49" t="s">
        <v>354</v>
      </c>
      <c r="C94" s="52">
        <v>0</v>
      </c>
      <c r="D94" s="50"/>
      <c r="E94" s="49"/>
    </row>
    <row r="95" spans="1:5" x14ac:dyDescent="0.2">
      <c r="A95" s="47"/>
      <c r="B95" s="47"/>
      <c r="C95" s="47"/>
      <c r="D95" s="160"/>
      <c r="E95" s="47"/>
    </row>
    <row r="96" spans="1:5" x14ac:dyDescent="0.2">
      <c r="A96" s="45" t="s">
        <v>576</v>
      </c>
      <c r="B96" s="45"/>
      <c r="C96" s="45"/>
      <c r="D96" s="157"/>
      <c r="E96" s="45"/>
    </row>
    <row r="97" spans="1:5" x14ac:dyDescent="0.2">
      <c r="A97" s="46" t="s">
        <v>146</v>
      </c>
      <c r="B97" s="46" t="s">
        <v>143</v>
      </c>
      <c r="C97" s="46" t="s">
        <v>144</v>
      </c>
      <c r="D97" s="158" t="s">
        <v>359</v>
      </c>
      <c r="E97" s="46" t="s">
        <v>207</v>
      </c>
    </row>
    <row r="98" spans="1:5" x14ac:dyDescent="0.2">
      <c r="A98" s="51">
        <v>5000</v>
      </c>
      <c r="B98" s="49" t="s">
        <v>360</v>
      </c>
      <c r="C98" s="52">
        <f>C99+C127+C160+C170+C185+C218</f>
        <v>60575.34</v>
      </c>
      <c r="D98" s="161">
        <v>1</v>
      </c>
      <c r="E98" s="49"/>
    </row>
    <row r="99" spans="1:5" x14ac:dyDescent="0.2">
      <c r="A99" s="51">
        <v>5100</v>
      </c>
      <c r="B99" s="49" t="s">
        <v>361</v>
      </c>
      <c r="C99" s="52">
        <f>C100+C107+C117</f>
        <v>60575.34</v>
      </c>
      <c r="D99" s="161">
        <f>C99/$C$98</f>
        <v>1</v>
      </c>
      <c r="E99" s="49"/>
    </row>
    <row r="100" spans="1:5" x14ac:dyDescent="0.2">
      <c r="A100" s="51">
        <v>5110</v>
      </c>
      <c r="B100" s="49" t="s">
        <v>362</v>
      </c>
      <c r="C100" s="52">
        <f>SUM(C101:C106)</f>
        <v>0</v>
      </c>
      <c r="D100" s="161">
        <f t="shared" ref="D100:D163" si="0">C100/$C$98</f>
        <v>0</v>
      </c>
      <c r="E100" s="49"/>
    </row>
    <row r="101" spans="1:5" x14ac:dyDescent="0.2">
      <c r="A101" s="51">
        <v>5111</v>
      </c>
      <c r="B101" s="49" t="s">
        <v>363</v>
      </c>
      <c r="C101" s="52">
        <v>0</v>
      </c>
      <c r="D101" s="161">
        <f t="shared" si="0"/>
        <v>0</v>
      </c>
      <c r="E101" s="49"/>
    </row>
    <row r="102" spans="1:5" x14ac:dyDescent="0.2">
      <c r="A102" s="51">
        <v>5112</v>
      </c>
      <c r="B102" s="49" t="s">
        <v>364</v>
      </c>
      <c r="C102" s="52">
        <v>0</v>
      </c>
      <c r="D102" s="161">
        <f t="shared" si="0"/>
        <v>0</v>
      </c>
      <c r="E102" s="49"/>
    </row>
    <row r="103" spans="1:5" x14ac:dyDescent="0.2">
      <c r="A103" s="51">
        <v>5113</v>
      </c>
      <c r="B103" s="49" t="s">
        <v>365</v>
      </c>
      <c r="C103" s="52">
        <v>0</v>
      </c>
      <c r="D103" s="161">
        <f t="shared" si="0"/>
        <v>0</v>
      </c>
      <c r="E103" s="49"/>
    </row>
    <row r="104" spans="1:5" x14ac:dyDescent="0.2">
      <c r="A104" s="51">
        <v>5114</v>
      </c>
      <c r="B104" s="49" t="s">
        <v>366</v>
      </c>
      <c r="C104" s="52">
        <v>0</v>
      </c>
      <c r="D104" s="161">
        <f t="shared" si="0"/>
        <v>0</v>
      </c>
      <c r="E104" s="49"/>
    </row>
    <row r="105" spans="1:5" x14ac:dyDescent="0.2">
      <c r="A105" s="51">
        <v>5115</v>
      </c>
      <c r="B105" s="49" t="s">
        <v>367</v>
      </c>
      <c r="C105" s="52">
        <v>0</v>
      </c>
      <c r="D105" s="161">
        <f t="shared" si="0"/>
        <v>0</v>
      </c>
      <c r="E105" s="49"/>
    </row>
    <row r="106" spans="1:5" x14ac:dyDescent="0.2">
      <c r="A106" s="51">
        <v>5116</v>
      </c>
      <c r="B106" s="49" t="s">
        <v>368</v>
      </c>
      <c r="C106" s="52">
        <v>0</v>
      </c>
      <c r="D106" s="161">
        <f t="shared" si="0"/>
        <v>0</v>
      </c>
      <c r="E106" s="49"/>
    </row>
    <row r="107" spans="1:5" x14ac:dyDescent="0.2">
      <c r="A107" s="51">
        <v>5120</v>
      </c>
      <c r="B107" s="49" t="s">
        <v>369</v>
      </c>
      <c r="C107" s="52">
        <f>SUM(C108:C116)</f>
        <v>0</v>
      </c>
      <c r="D107" s="161">
        <f t="shared" si="0"/>
        <v>0</v>
      </c>
      <c r="E107" s="49"/>
    </row>
    <row r="108" spans="1:5" x14ac:dyDescent="0.2">
      <c r="A108" s="51">
        <v>5121</v>
      </c>
      <c r="B108" s="49" t="s">
        <v>370</v>
      </c>
      <c r="C108" s="52">
        <v>0</v>
      </c>
      <c r="D108" s="161">
        <f t="shared" si="0"/>
        <v>0</v>
      </c>
      <c r="E108" s="49"/>
    </row>
    <row r="109" spans="1:5" x14ac:dyDescent="0.2">
      <c r="A109" s="51">
        <v>5122</v>
      </c>
      <c r="B109" s="49" t="s">
        <v>371</v>
      </c>
      <c r="C109" s="52">
        <v>0</v>
      </c>
      <c r="D109" s="161">
        <f t="shared" si="0"/>
        <v>0</v>
      </c>
      <c r="E109" s="49"/>
    </row>
    <row r="110" spans="1:5" x14ac:dyDescent="0.2">
      <c r="A110" s="51">
        <v>5123</v>
      </c>
      <c r="B110" s="49" t="s">
        <v>372</v>
      </c>
      <c r="C110" s="52">
        <v>0</v>
      </c>
      <c r="D110" s="161">
        <f t="shared" si="0"/>
        <v>0</v>
      </c>
      <c r="E110" s="49"/>
    </row>
    <row r="111" spans="1:5" x14ac:dyDescent="0.2">
      <c r="A111" s="51">
        <v>5124</v>
      </c>
      <c r="B111" s="49" t="s">
        <v>373</v>
      </c>
      <c r="C111" s="52">
        <v>0</v>
      </c>
      <c r="D111" s="161">
        <f t="shared" si="0"/>
        <v>0</v>
      </c>
      <c r="E111" s="49"/>
    </row>
    <row r="112" spans="1:5" x14ac:dyDescent="0.2">
      <c r="A112" s="51">
        <v>5125</v>
      </c>
      <c r="B112" s="49" t="s">
        <v>374</v>
      </c>
      <c r="C112" s="52">
        <v>0</v>
      </c>
      <c r="D112" s="161">
        <f t="shared" si="0"/>
        <v>0</v>
      </c>
      <c r="E112" s="49"/>
    </row>
    <row r="113" spans="1:5" x14ac:dyDescent="0.2">
      <c r="A113" s="51">
        <v>5126</v>
      </c>
      <c r="B113" s="49" t="s">
        <v>375</v>
      </c>
      <c r="C113" s="52">
        <v>0</v>
      </c>
      <c r="D113" s="161">
        <f t="shared" si="0"/>
        <v>0</v>
      </c>
      <c r="E113" s="49"/>
    </row>
    <row r="114" spans="1:5" x14ac:dyDescent="0.2">
      <c r="A114" s="51">
        <v>5127</v>
      </c>
      <c r="B114" s="49" t="s">
        <v>376</v>
      </c>
      <c r="C114" s="52">
        <v>0</v>
      </c>
      <c r="D114" s="161">
        <f t="shared" si="0"/>
        <v>0</v>
      </c>
      <c r="E114" s="49"/>
    </row>
    <row r="115" spans="1:5" x14ac:dyDescent="0.2">
      <c r="A115" s="51">
        <v>5128</v>
      </c>
      <c r="B115" s="49" t="s">
        <v>377</v>
      </c>
      <c r="C115" s="52">
        <v>0</v>
      </c>
      <c r="D115" s="161">
        <f t="shared" si="0"/>
        <v>0</v>
      </c>
      <c r="E115" s="49"/>
    </row>
    <row r="116" spans="1:5" x14ac:dyDescent="0.2">
      <c r="A116" s="51">
        <v>5129</v>
      </c>
      <c r="B116" s="49" t="s">
        <v>378</v>
      </c>
      <c r="C116" s="52">
        <v>0</v>
      </c>
      <c r="D116" s="161">
        <f t="shared" si="0"/>
        <v>0</v>
      </c>
      <c r="E116" s="49"/>
    </row>
    <row r="117" spans="1:5" x14ac:dyDescent="0.2">
      <c r="A117" s="51">
        <v>5130</v>
      </c>
      <c r="B117" s="49" t="s">
        <v>379</v>
      </c>
      <c r="C117" s="52">
        <v>60575.34</v>
      </c>
      <c r="D117" s="161">
        <f t="shared" si="0"/>
        <v>1</v>
      </c>
      <c r="E117" s="49"/>
    </row>
    <row r="118" spans="1:5" x14ac:dyDescent="0.2">
      <c r="A118" s="51">
        <v>5131</v>
      </c>
      <c r="B118" s="49" t="s">
        <v>380</v>
      </c>
      <c r="C118" s="52">
        <v>0</v>
      </c>
      <c r="D118" s="161">
        <f t="shared" si="0"/>
        <v>0</v>
      </c>
      <c r="E118" s="49"/>
    </row>
    <row r="119" spans="1:5" x14ac:dyDescent="0.2">
      <c r="A119" s="51">
        <v>5132</v>
      </c>
      <c r="B119" s="49" t="s">
        <v>381</v>
      </c>
      <c r="C119" s="52">
        <v>-8704.98</v>
      </c>
      <c r="D119" s="161">
        <f t="shared" si="0"/>
        <v>-0.14370501263385396</v>
      </c>
      <c r="E119" s="49"/>
    </row>
    <row r="120" spans="1:5" x14ac:dyDescent="0.2">
      <c r="A120" s="51">
        <v>5133</v>
      </c>
      <c r="B120" s="49" t="s">
        <v>382</v>
      </c>
      <c r="C120" s="52">
        <v>0</v>
      </c>
      <c r="D120" s="161">
        <f t="shared" si="0"/>
        <v>0</v>
      </c>
      <c r="E120" s="49"/>
    </row>
    <row r="121" spans="1:5" x14ac:dyDescent="0.2">
      <c r="A121" s="51">
        <v>5134</v>
      </c>
      <c r="B121" s="49" t="s">
        <v>383</v>
      </c>
      <c r="C121" s="52">
        <v>0</v>
      </c>
      <c r="D121" s="161">
        <f t="shared" si="0"/>
        <v>0</v>
      </c>
      <c r="E121" s="49"/>
    </row>
    <row r="122" spans="1:5" x14ac:dyDescent="0.2">
      <c r="A122" s="51">
        <v>5135</v>
      </c>
      <c r="B122" s="49" t="s">
        <v>384</v>
      </c>
      <c r="C122" s="52">
        <v>0</v>
      </c>
      <c r="D122" s="161">
        <f t="shared" si="0"/>
        <v>0</v>
      </c>
      <c r="E122" s="49"/>
    </row>
    <row r="123" spans="1:5" x14ac:dyDescent="0.2">
      <c r="A123" s="51">
        <v>5136</v>
      </c>
      <c r="B123" s="49" t="s">
        <v>385</v>
      </c>
      <c r="C123" s="52">
        <v>0</v>
      </c>
      <c r="D123" s="161">
        <f t="shared" si="0"/>
        <v>0</v>
      </c>
      <c r="E123" s="49"/>
    </row>
    <row r="124" spans="1:5" x14ac:dyDescent="0.2">
      <c r="A124" s="51">
        <v>5137</v>
      </c>
      <c r="B124" s="49" t="s">
        <v>386</v>
      </c>
      <c r="C124" s="52">
        <v>0</v>
      </c>
      <c r="D124" s="161">
        <f t="shared" si="0"/>
        <v>0</v>
      </c>
      <c r="E124" s="49"/>
    </row>
    <row r="125" spans="1:5" x14ac:dyDescent="0.2">
      <c r="A125" s="51">
        <v>5138</v>
      </c>
      <c r="B125" s="49" t="s">
        <v>387</v>
      </c>
      <c r="C125" s="52">
        <v>0</v>
      </c>
      <c r="D125" s="161">
        <f t="shared" si="0"/>
        <v>0</v>
      </c>
      <c r="E125" s="49"/>
    </row>
    <row r="126" spans="1:5" x14ac:dyDescent="0.2">
      <c r="A126" s="51">
        <v>5139</v>
      </c>
      <c r="B126" s="49" t="s">
        <v>388</v>
      </c>
      <c r="C126" s="52">
        <v>0</v>
      </c>
      <c r="D126" s="161">
        <f t="shared" si="0"/>
        <v>0</v>
      </c>
      <c r="E126" s="49"/>
    </row>
    <row r="127" spans="1:5" x14ac:dyDescent="0.2">
      <c r="A127" s="51">
        <v>5200</v>
      </c>
      <c r="B127" s="49" t="s">
        <v>389</v>
      </c>
      <c r="C127" s="52">
        <f>C128+C131+C134+C137+C142+C146+C149+C151+C157</f>
        <v>0</v>
      </c>
      <c r="D127" s="161">
        <f t="shared" si="0"/>
        <v>0</v>
      </c>
      <c r="E127" s="49"/>
    </row>
    <row r="128" spans="1:5" x14ac:dyDescent="0.2">
      <c r="A128" s="51">
        <v>5210</v>
      </c>
      <c r="B128" s="49" t="s">
        <v>390</v>
      </c>
      <c r="C128" s="52">
        <v>0</v>
      </c>
      <c r="D128" s="161">
        <f t="shared" si="0"/>
        <v>0</v>
      </c>
      <c r="E128" s="49"/>
    </row>
    <row r="129" spans="1:5" x14ac:dyDescent="0.2">
      <c r="A129" s="51">
        <v>5211</v>
      </c>
      <c r="B129" s="49" t="s">
        <v>391</v>
      </c>
      <c r="C129" s="52">
        <v>0</v>
      </c>
      <c r="D129" s="161">
        <f t="shared" si="0"/>
        <v>0</v>
      </c>
      <c r="E129" s="49"/>
    </row>
    <row r="130" spans="1:5" x14ac:dyDescent="0.2">
      <c r="A130" s="51">
        <v>5212</v>
      </c>
      <c r="B130" s="49" t="s">
        <v>392</v>
      </c>
      <c r="C130" s="52">
        <v>0</v>
      </c>
      <c r="D130" s="161">
        <f t="shared" si="0"/>
        <v>0</v>
      </c>
      <c r="E130" s="49"/>
    </row>
    <row r="131" spans="1:5" x14ac:dyDescent="0.2">
      <c r="A131" s="51">
        <v>5220</v>
      </c>
      <c r="B131" s="49" t="s">
        <v>393</v>
      </c>
      <c r="C131" s="52">
        <v>0</v>
      </c>
      <c r="D131" s="161">
        <f t="shared" si="0"/>
        <v>0</v>
      </c>
      <c r="E131" s="49"/>
    </row>
    <row r="132" spans="1:5" x14ac:dyDescent="0.2">
      <c r="A132" s="51">
        <v>5221</v>
      </c>
      <c r="B132" s="49" t="s">
        <v>394</v>
      </c>
      <c r="C132" s="52">
        <v>0</v>
      </c>
      <c r="D132" s="161">
        <f t="shared" si="0"/>
        <v>0</v>
      </c>
      <c r="E132" s="49"/>
    </row>
    <row r="133" spans="1:5" x14ac:dyDescent="0.2">
      <c r="A133" s="51">
        <v>5222</v>
      </c>
      <c r="B133" s="49" t="s">
        <v>395</v>
      </c>
      <c r="C133" s="52">
        <v>0</v>
      </c>
      <c r="D133" s="161">
        <f t="shared" si="0"/>
        <v>0</v>
      </c>
      <c r="E133" s="49"/>
    </row>
    <row r="134" spans="1:5" x14ac:dyDescent="0.2">
      <c r="A134" s="51">
        <v>5230</v>
      </c>
      <c r="B134" s="49" t="s">
        <v>340</v>
      </c>
      <c r="C134" s="52">
        <f>SUM(C135:C136)</f>
        <v>0</v>
      </c>
      <c r="D134" s="161">
        <f t="shared" si="0"/>
        <v>0</v>
      </c>
      <c r="E134" s="49"/>
    </row>
    <row r="135" spans="1:5" x14ac:dyDescent="0.2">
      <c r="A135" s="51">
        <v>5231</v>
      </c>
      <c r="B135" s="49" t="s">
        <v>396</v>
      </c>
      <c r="C135" s="52">
        <v>0</v>
      </c>
      <c r="D135" s="161">
        <f t="shared" si="0"/>
        <v>0</v>
      </c>
      <c r="E135" s="49"/>
    </row>
    <row r="136" spans="1:5" x14ac:dyDescent="0.2">
      <c r="A136" s="51">
        <v>5232</v>
      </c>
      <c r="B136" s="49" t="s">
        <v>397</v>
      </c>
      <c r="C136" s="52">
        <v>0</v>
      </c>
      <c r="D136" s="161">
        <f t="shared" si="0"/>
        <v>0</v>
      </c>
      <c r="E136" s="49"/>
    </row>
    <row r="137" spans="1:5" x14ac:dyDescent="0.2">
      <c r="A137" s="51">
        <v>5240</v>
      </c>
      <c r="B137" s="49" t="s">
        <v>341</v>
      </c>
      <c r="C137" s="52">
        <v>0</v>
      </c>
      <c r="D137" s="161">
        <f t="shared" si="0"/>
        <v>0</v>
      </c>
      <c r="E137" s="49"/>
    </row>
    <row r="138" spans="1:5" x14ac:dyDescent="0.2">
      <c r="A138" s="51">
        <v>5241</v>
      </c>
      <c r="B138" s="49" t="s">
        <v>398</v>
      </c>
      <c r="C138" s="52">
        <v>0</v>
      </c>
      <c r="D138" s="161">
        <f t="shared" si="0"/>
        <v>0</v>
      </c>
      <c r="E138" s="49"/>
    </row>
    <row r="139" spans="1:5" x14ac:dyDescent="0.2">
      <c r="A139" s="51">
        <v>5242</v>
      </c>
      <c r="B139" s="49" t="s">
        <v>399</v>
      </c>
      <c r="C139" s="52">
        <v>0</v>
      </c>
      <c r="D139" s="161">
        <f t="shared" si="0"/>
        <v>0</v>
      </c>
      <c r="E139" s="49"/>
    </row>
    <row r="140" spans="1:5" x14ac:dyDescent="0.2">
      <c r="A140" s="51">
        <v>5243</v>
      </c>
      <c r="B140" s="49" t="s">
        <v>400</v>
      </c>
      <c r="C140" s="52">
        <v>0</v>
      </c>
      <c r="D140" s="161">
        <f t="shared" si="0"/>
        <v>0</v>
      </c>
      <c r="E140" s="49"/>
    </row>
    <row r="141" spans="1:5" x14ac:dyDescent="0.2">
      <c r="A141" s="51">
        <v>5244</v>
      </c>
      <c r="B141" s="49" t="s">
        <v>401</v>
      </c>
      <c r="C141" s="52">
        <v>0</v>
      </c>
      <c r="D141" s="161">
        <f t="shared" si="0"/>
        <v>0</v>
      </c>
      <c r="E141" s="49"/>
    </row>
    <row r="142" spans="1:5" x14ac:dyDescent="0.2">
      <c r="A142" s="51">
        <v>5250</v>
      </c>
      <c r="B142" s="49" t="s">
        <v>342</v>
      </c>
      <c r="C142" s="52">
        <f>SUM(C143:C145)</f>
        <v>0</v>
      </c>
      <c r="D142" s="161">
        <f t="shared" si="0"/>
        <v>0</v>
      </c>
      <c r="E142" s="49"/>
    </row>
    <row r="143" spans="1:5" x14ac:dyDescent="0.2">
      <c r="A143" s="51">
        <v>5251</v>
      </c>
      <c r="B143" s="49" t="s">
        <v>402</v>
      </c>
      <c r="C143" s="52">
        <v>0</v>
      </c>
      <c r="D143" s="161">
        <f t="shared" si="0"/>
        <v>0</v>
      </c>
      <c r="E143" s="49"/>
    </row>
    <row r="144" spans="1:5" x14ac:dyDescent="0.2">
      <c r="A144" s="51">
        <v>5252</v>
      </c>
      <c r="B144" s="49" t="s">
        <v>403</v>
      </c>
      <c r="C144" s="52">
        <v>0</v>
      </c>
      <c r="D144" s="161">
        <f t="shared" si="0"/>
        <v>0</v>
      </c>
      <c r="E144" s="49"/>
    </row>
    <row r="145" spans="1:5" x14ac:dyDescent="0.2">
      <c r="A145" s="51">
        <v>5259</v>
      </c>
      <c r="B145" s="49" t="s">
        <v>404</v>
      </c>
      <c r="C145" s="52">
        <v>0</v>
      </c>
      <c r="D145" s="161">
        <f t="shared" si="0"/>
        <v>0</v>
      </c>
      <c r="E145" s="49"/>
    </row>
    <row r="146" spans="1:5" x14ac:dyDescent="0.2">
      <c r="A146" s="51">
        <v>5260</v>
      </c>
      <c r="B146" s="49" t="s">
        <v>405</v>
      </c>
      <c r="C146" s="52">
        <f>SUM(C147:C148)</f>
        <v>0</v>
      </c>
      <c r="D146" s="161">
        <f t="shared" si="0"/>
        <v>0</v>
      </c>
      <c r="E146" s="49"/>
    </row>
    <row r="147" spans="1:5" x14ac:dyDescent="0.2">
      <c r="A147" s="51">
        <v>5261</v>
      </c>
      <c r="B147" s="49" t="s">
        <v>406</v>
      </c>
      <c r="C147" s="52">
        <v>0</v>
      </c>
      <c r="D147" s="161">
        <f t="shared" si="0"/>
        <v>0</v>
      </c>
      <c r="E147" s="49"/>
    </row>
    <row r="148" spans="1:5" x14ac:dyDescent="0.2">
      <c r="A148" s="51">
        <v>5262</v>
      </c>
      <c r="B148" s="49" t="s">
        <v>407</v>
      </c>
      <c r="C148" s="52">
        <v>0</v>
      </c>
      <c r="D148" s="161">
        <f t="shared" si="0"/>
        <v>0</v>
      </c>
      <c r="E148" s="49"/>
    </row>
    <row r="149" spans="1:5" x14ac:dyDescent="0.2">
      <c r="A149" s="51">
        <v>5270</v>
      </c>
      <c r="B149" s="49" t="s">
        <v>408</v>
      </c>
      <c r="C149" s="52">
        <f>SUM(C150)</f>
        <v>0</v>
      </c>
      <c r="D149" s="161">
        <f t="shared" si="0"/>
        <v>0</v>
      </c>
      <c r="E149" s="49"/>
    </row>
    <row r="150" spans="1:5" x14ac:dyDescent="0.2">
      <c r="A150" s="51">
        <v>5271</v>
      </c>
      <c r="B150" s="49" t="s">
        <v>409</v>
      </c>
      <c r="C150" s="52">
        <v>0</v>
      </c>
      <c r="D150" s="161">
        <f t="shared" si="0"/>
        <v>0</v>
      </c>
      <c r="E150" s="49"/>
    </row>
    <row r="151" spans="1:5" x14ac:dyDescent="0.2">
      <c r="A151" s="51">
        <v>5280</v>
      </c>
      <c r="B151" s="49" t="s">
        <v>410</v>
      </c>
      <c r="C151" s="52">
        <f>SUM(C152:C156)</f>
        <v>0</v>
      </c>
      <c r="D151" s="161">
        <f t="shared" si="0"/>
        <v>0</v>
      </c>
      <c r="E151" s="49"/>
    </row>
    <row r="152" spans="1:5" x14ac:dyDescent="0.2">
      <c r="A152" s="51">
        <v>5281</v>
      </c>
      <c r="B152" s="49" t="s">
        <v>411</v>
      </c>
      <c r="C152" s="52">
        <v>0</v>
      </c>
      <c r="D152" s="161">
        <f t="shared" si="0"/>
        <v>0</v>
      </c>
      <c r="E152" s="49"/>
    </row>
    <row r="153" spans="1:5" x14ac:dyDescent="0.2">
      <c r="A153" s="51">
        <v>5282</v>
      </c>
      <c r="B153" s="49" t="s">
        <v>412</v>
      </c>
      <c r="C153" s="52">
        <v>0</v>
      </c>
      <c r="D153" s="161">
        <f t="shared" si="0"/>
        <v>0</v>
      </c>
      <c r="E153" s="49"/>
    </row>
    <row r="154" spans="1:5" x14ac:dyDescent="0.2">
      <c r="A154" s="51">
        <v>5283</v>
      </c>
      <c r="B154" s="49" t="s">
        <v>413</v>
      </c>
      <c r="C154" s="52">
        <v>0</v>
      </c>
      <c r="D154" s="161">
        <f t="shared" si="0"/>
        <v>0</v>
      </c>
      <c r="E154" s="49"/>
    </row>
    <row r="155" spans="1:5" x14ac:dyDescent="0.2">
      <c r="A155" s="51">
        <v>5284</v>
      </c>
      <c r="B155" s="49" t="s">
        <v>414</v>
      </c>
      <c r="C155" s="52">
        <v>0</v>
      </c>
      <c r="D155" s="161">
        <f t="shared" si="0"/>
        <v>0</v>
      </c>
      <c r="E155" s="49"/>
    </row>
    <row r="156" spans="1:5" x14ac:dyDescent="0.2">
      <c r="A156" s="51">
        <v>5285</v>
      </c>
      <c r="B156" s="49" t="s">
        <v>415</v>
      </c>
      <c r="C156" s="52">
        <v>0</v>
      </c>
      <c r="D156" s="161">
        <f t="shared" si="0"/>
        <v>0</v>
      </c>
      <c r="E156" s="49"/>
    </row>
    <row r="157" spans="1:5" x14ac:dyDescent="0.2">
      <c r="A157" s="51">
        <v>5290</v>
      </c>
      <c r="B157" s="49" t="s">
        <v>416</v>
      </c>
      <c r="C157" s="52">
        <f>SUM(C158:C159)</f>
        <v>0</v>
      </c>
      <c r="D157" s="161">
        <f t="shared" si="0"/>
        <v>0</v>
      </c>
      <c r="E157" s="49"/>
    </row>
    <row r="158" spans="1:5" x14ac:dyDescent="0.2">
      <c r="A158" s="51">
        <v>5291</v>
      </c>
      <c r="B158" s="49" t="s">
        <v>417</v>
      </c>
      <c r="C158" s="52">
        <v>0</v>
      </c>
      <c r="D158" s="161">
        <f t="shared" si="0"/>
        <v>0</v>
      </c>
      <c r="E158" s="49"/>
    </row>
    <row r="159" spans="1:5" x14ac:dyDescent="0.2">
      <c r="A159" s="51">
        <v>5292</v>
      </c>
      <c r="B159" s="49" t="s">
        <v>418</v>
      </c>
      <c r="C159" s="52">
        <v>0</v>
      </c>
      <c r="D159" s="161">
        <f t="shared" si="0"/>
        <v>0</v>
      </c>
      <c r="E159" s="49"/>
    </row>
    <row r="160" spans="1:5" x14ac:dyDescent="0.2">
      <c r="A160" s="51">
        <v>5300</v>
      </c>
      <c r="B160" s="49" t="s">
        <v>419</v>
      </c>
      <c r="C160" s="52">
        <f>C161+C164+C167</f>
        <v>0</v>
      </c>
      <c r="D160" s="161">
        <f t="shared" si="0"/>
        <v>0</v>
      </c>
      <c r="E160" s="49"/>
    </row>
    <row r="161" spans="1:5" x14ac:dyDescent="0.2">
      <c r="A161" s="51">
        <v>5310</v>
      </c>
      <c r="B161" s="49" t="s">
        <v>335</v>
      </c>
      <c r="C161" s="52">
        <f>C162+C163</f>
        <v>0</v>
      </c>
      <c r="D161" s="161">
        <f t="shared" si="0"/>
        <v>0</v>
      </c>
      <c r="E161" s="49"/>
    </row>
    <row r="162" spans="1:5" x14ac:dyDescent="0.2">
      <c r="A162" s="51">
        <v>5311</v>
      </c>
      <c r="B162" s="49" t="s">
        <v>420</v>
      </c>
      <c r="C162" s="52">
        <v>0</v>
      </c>
      <c r="D162" s="161">
        <f t="shared" si="0"/>
        <v>0</v>
      </c>
      <c r="E162" s="49"/>
    </row>
    <row r="163" spans="1:5" x14ac:dyDescent="0.2">
      <c r="A163" s="51">
        <v>5312</v>
      </c>
      <c r="B163" s="49" t="s">
        <v>421</v>
      </c>
      <c r="C163" s="52">
        <v>0</v>
      </c>
      <c r="D163" s="161">
        <f t="shared" si="0"/>
        <v>0</v>
      </c>
      <c r="E163" s="49"/>
    </row>
    <row r="164" spans="1:5" x14ac:dyDescent="0.2">
      <c r="A164" s="51">
        <v>5320</v>
      </c>
      <c r="B164" s="49" t="s">
        <v>336</v>
      </c>
      <c r="C164" s="52">
        <f>SUM(C165:C166)</f>
        <v>0</v>
      </c>
      <c r="D164" s="161">
        <f t="shared" ref="D164:D220" si="1">C164/$C$98</f>
        <v>0</v>
      </c>
      <c r="E164" s="49"/>
    </row>
    <row r="165" spans="1:5" x14ac:dyDescent="0.2">
      <c r="A165" s="51">
        <v>5321</v>
      </c>
      <c r="B165" s="49" t="s">
        <v>422</v>
      </c>
      <c r="C165" s="52">
        <v>0</v>
      </c>
      <c r="D165" s="161">
        <f t="shared" si="1"/>
        <v>0</v>
      </c>
      <c r="E165" s="49"/>
    </row>
    <row r="166" spans="1:5" x14ac:dyDescent="0.2">
      <c r="A166" s="51">
        <v>5322</v>
      </c>
      <c r="B166" s="49" t="s">
        <v>423</v>
      </c>
      <c r="C166" s="52">
        <v>0</v>
      </c>
      <c r="D166" s="161">
        <f t="shared" si="1"/>
        <v>0</v>
      </c>
      <c r="E166" s="49"/>
    </row>
    <row r="167" spans="1:5" x14ac:dyDescent="0.2">
      <c r="A167" s="51">
        <v>5330</v>
      </c>
      <c r="B167" s="49" t="s">
        <v>337</v>
      </c>
      <c r="C167" s="52">
        <f>SUM(C168:C169)</f>
        <v>0</v>
      </c>
      <c r="D167" s="161">
        <f t="shared" si="1"/>
        <v>0</v>
      </c>
      <c r="E167" s="49"/>
    </row>
    <row r="168" spans="1:5" x14ac:dyDescent="0.2">
      <c r="A168" s="51">
        <v>5331</v>
      </c>
      <c r="B168" s="49" t="s">
        <v>424</v>
      </c>
      <c r="C168" s="52">
        <v>0</v>
      </c>
      <c r="D168" s="161">
        <f t="shared" si="1"/>
        <v>0</v>
      </c>
      <c r="E168" s="49"/>
    </row>
    <row r="169" spans="1:5" x14ac:dyDescent="0.2">
      <c r="A169" s="51">
        <v>5332</v>
      </c>
      <c r="B169" s="49" t="s">
        <v>425</v>
      </c>
      <c r="C169" s="52">
        <v>0</v>
      </c>
      <c r="D169" s="161">
        <f t="shared" si="1"/>
        <v>0</v>
      </c>
      <c r="E169" s="49"/>
    </row>
    <row r="170" spans="1:5" x14ac:dyDescent="0.2">
      <c r="A170" s="51">
        <v>5400</v>
      </c>
      <c r="B170" s="49" t="s">
        <v>426</v>
      </c>
      <c r="C170" s="52">
        <f>C171+C174+C177+C180+C182</f>
        <v>0</v>
      </c>
      <c r="D170" s="161">
        <f t="shared" si="1"/>
        <v>0</v>
      </c>
      <c r="E170" s="49"/>
    </row>
    <row r="171" spans="1:5" x14ac:dyDescent="0.2">
      <c r="A171" s="51">
        <v>5410</v>
      </c>
      <c r="B171" s="49" t="s">
        <v>427</v>
      </c>
      <c r="C171" s="52">
        <f>SUM(C172:C173)</f>
        <v>0</v>
      </c>
      <c r="D171" s="161">
        <f t="shared" si="1"/>
        <v>0</v>
      </c>
      <c r="E171" s="49"/>
    </row>
    <row r="172" spans="1:5" x14ac:dyDescent="0.2">
      <c r="A172" s="51">
        <v>5411</v>
      </c>
      <c r="B172" s="49" t="s">
        <v>428</v>
      </c>
      <c r="C172" s="52">
        <v>0</v>
      </c>
      <c r="D172" s="161">
        <f t="shared" si="1"/>
        <v>0</v>
      </c>
      <c r="E172" s="49"/>
    </row>
    <row r="173" spans="1:5" x14ac:dyDescent="0.2">
      <c r="A173" s="51">
        <v>5412</v>
      </c>
      <c r="B173" s="49" t="s">
        <v>429</v>
      </c>
      <c r="C173" s="52">
        <v>0</v>
      </c>
      <c r="D173" s="161">
        <f t="shared" si="1"/>
        <v>0</v>
      </c>
      <c r="E173" s="49"/>
    </row>
    <row r="174" spans="1:5" x14ac:dyDescent="0.2">
      <c r="A174" s="51">
        <v>5420</v>
      </c>
      <c r="B174" s="49" t="s">
        <v>430</v>
      </c>
      <c r="C174" s="52">
        <f>SUM(C175:C176)</f>
        <v>0</v>
      </c>
      <c r="D174" s="161">
        <f t="shared" si="1"/>
        <v>0</v>
      </c>
      <c r="E174" s="49"/>
    </row>
    <row r="175" spans="1:5" x14ac:dyDescent="0.2">
      <c r="A175" s="51">
        <v>5421</v>
      </c>
      <c r="B175" s="49" t="s">
        <v>431</v>
      </c>
      <c r="C175" s="52">
        <v>0</v>
      </c>
      <c r="D175" s="161">
        <f t="shared" si="1"/>
        <v>0</v>
      </c>
      <c r="E175" s="49"/>
    </row>
    <row r="176" spans="1:5" x14ac:dyDescent="0.2">
      <c r="A176" s="51">
        <v>5422</v>
      </c>
      <c r="B176" s="49" t="s">
        <v>432</v>
      </c>
      <c r="C176" s="52">
        <v>0</v>
      </c>
      <c r="D176" s="161">
        <f t="shared" si="1"/>
        <v>0</v>
      </c>
      <c r="E176" s="49"/>
    </row>
    <row r="177" spans="1:5" x14ac:dyDescent="0.2">
      <c r="A177" s="51">
        <v>5430</v>
      </c>
      <c r="B177" s="49" t="s">
        <v>433</v>
      </c>
      <c r="C177" s="52">
        <f>SUM(C178:C179)</f>
        <v>0</v>
      </c>
      <c r="D177" s="161">
        <f t="shared" si="1"/>
        <v>0</v>
      </c>
      <c r="E177" s="49"/>
    </row>
    <row r="178" spans="1:5" x14ac:dyDescent="0.2">
      <c r="A178" s="51">
        <v>5431</v>
      </c>
      <c r="B178" s="49" t="s">
        <v>434</v>
      </c>
      <c r="C178" s="52">
        <v>0</v>
      </c>
      <c r="D178" s="161">
        <f t="shared" si="1"/>
        <v>0</v>
      </c>
      <c r="E178" s="49"/>
    </row>
    <row r="179" spans="1:5" x14ac:dyDescent="0.2">
      <c r="A179" s="51">
        <v>5432</v>
      </c>
      <c r="B179" s="49" t="s">
        <v>435</v>
      </c>
      <c r="C179" s="52">
        <v>0</v>
      </c>
      <c r="D179" s="161">
        <f t="shared" si="1"/>
        <v>0</v>
      </c>
      <c r="E179" s="49"/>
    </row>
    <row r="180" spans="1:5" x14ac:dyDescent="0.2">
      <c r="A180" s="51">
        <v>5440</v>
      </c>
      <c r="B180" s="49" t="s">
        <v>436</v>
      </c>
      <c r="C180" s="52">
        <f>SUM(C181)</f>
        <v>0</v>
      </c>
      <c r="D180" s="161">
        <f t="shared" si="1"/>
        <v>0</v>
      </c>
      <c r="E180" s="49"/>
    </row>
    <row r="181" spans="1:5" x14ac:dyDescent="0.2">
      <c r="A181" s="51">
        <v>5441</v>
      </c>
      <c r="B181" s="49" t="s">
        <v>436</v>
      </c>
      <c r="C181" s="52">
        <v>0</v>
      </c>
      <c r="D181" s="161">
        <f t="shared" si="1"/>
        <v>0</v>
      </c>
      <c r="E181" s="49"/>
    </row>
    <row r="182" spans="1:5" x14ac:dyDescent="0.2">
      <c r="A182" s="51">
        <v>5450</v>
      </c>
      <c r="B182" s="49" t="s">
        <v>437</v>
      </c>
      <c r="C182" s="52">
        <f>SUM(C183:C184)</f>
        <v>0</v>
      </c>
      <c r="D182" s="161">
        <f t="shared" si="1"/>
        <v>0</v>
      </c>
      <c r="E182" s="49"/>
    </row>
    <row r="183" spans="1:5" x14ac:dyDescent="0.2">
      <c r="A183" s="51">
        <v>5451</v>
      </c>
      <c r="B183" s="49" t="s">
        <v>438</v>
      </c>
      <c r="C183" s="52">
        <v>0</v>
      </c>
      <c r="D183" s="161">
        <f t="shared" si="1"/>
        <v>0</v>
      </c>
      <c r="E183" s="49"/>
    </row>
    <row r="184" spans="1:5" x14ac:dyDescent="0.2">
      <c r="A184" s="51">
        <v>5452</v>
      </c>
      <c r="B184" s="49" t="s">
        <v>439</v>
      </c>
      <c r="C184" s="52">
        <v>0</v>
      </c>
      <c r="D184" s="161">
        <f t="shared" si="1"/>
        <v>0</v>
      </c>
      <c r="E184" s="49"/>
    </row>
    <row r="185" spans="1:5" x14ac:dyDescent="0.2">
      <c r="A185" s="51">
        <v>5500</v>
      </c>
      <c r="B185" s="49" t="s">
        <v>440</v>
      </c>
      <c r="C185" s="52">
        <f>C186+C195+C198+C204+C206+C208</f>
        <v>0</v>
      </c>
      <c r="D185" s="161">
        <f t="shared" si="1"/>
        <v>0</v>
      </c>
      <c r="E185" s="49"/>
    </row>
    <row r="186" spans="1:5" x14ac:dyDescent="0.2">
      <c r="A186" s="51">
        <v>5510</v>
      </c>
      <c r="B186" s="49" t="s">
        <v>441</v>
      </c>
      <c r="C186" s="52">
        <f>SUM(C187:C194)</f>
        <v>0</v>
      </c>
      <c r="D186" s="161">
        <f t="shared" si="1"/>
        <v>0</v>
      </c>
      <c r="E186" s="49"/>
    </row>
    <row r="187" spans="1:5" x14ac:dyDescent="0.2">
      <c r="A187" s="51">
        <v>5511</v>
      </c>
      <c r="B187" s="49" t="s">
        <v>442</v>
      </c>
      <c r="C187" s="52">
        <v>0</v>
      </c>
      <c r="D187" s="161">
        <f t="shared" si="1"/>
        <v>0</v>
      </c>
      <c r="E187" s="49"/>
    </row>
    <row r="188" spans="1:5" x14ac:dyDescent="0.2">
      <c r="A188" s="51">
        <v>5512</v>
      </c>
      <c r="B188" s="49" t="s">
        <v>443</v>
      </c>
      <c r="C188" s="52">
        <v>0</v>
      </c>
      <c r="D188" s="161">
        <f t="shared" si="1"/>
        <v>0</v>
      </c>
      <c r="E188" s="49"/>
    </row>
    <row r="189" spans="1:5" x14ac:dyDescent="0.2">
      <c r="A189" s="51">
        <v>5513</v>
      </c>
      <c r="B189" s="49" t="s">
        <v>444</v>
      </c>
      <c r="C189" s="52">
        <v>0</v>
      </c>
      <c r="D189" s="161">
        <f t="shared" si="1"/>
        <v>0</v>
      </c>
      <c r="E189" s="49"/>
    </row>
    <row r="190" spans="1:5" x14ac:dyDescent="0.2">
      <c r="A190" s="51">
        <v>5514</v>
      </c>
      <c r="B190" s="49" t="s">
        <v>445</v>
      </c>
      <c r="C190" s="52">
        <v>0</v>
      </c>
      <c r="D190" s="161">
        <f t="shared" si="1"/>
        <v>0</v>
      </c>
      <c r="E190" s="49"/>
    </row>
    <row r="191" spans="1:5" x14ac:dyDescent="0.2">
      <c r="A191" s="51">
        <v>5515</v>
      </c>
      <c r="B191" s="49" t="s">
        <v>446</v>
      </c>
      <c r="C191" s="52">
        <v>0</v>
      </c>
      <c r="D191" s="161">
        <f t="shared" si="1"/>
        <v>0</v>
      </c>
      <c r="E191" s="49"/>
    </row>
    <row r="192" spans="1:5" x14ac:dyDescent="0.2">
      <c r="A192" s="51">
        <v>5516</v>
      </c>
      <c r="B192" s="49" t="s">
        <v>447</v>
      </c>
      <c r="C192" s="52">
        <v>0</v>
      </c>
      <c r="D192" s="161">
        <f t="shared" si="1"/>
        <v>0</v>
      </c>
      <c r="E192" s="49"/>
    </row>
    <row r="193" spans="1:5" x14ac:dyDescent="0.2">
      <c r="A193" s="51">
        <v>5517</v>
      </c>
      <c r="B193" s="49" t="s">
        <v>448</v>
      </c>
      <c r="C193" s="52">
        <v>0</v>
      </c>
      <c r="D193" s="161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161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161">
        <f t="shared" si="1"/>
        <v>0</v>
      </c>
      <c r="E195" s="49"/>
    </row>
    <row r="196" spans="1:5" x14ac:dyDescent="0.2">
      <c r="A196" s="51">
        <v>5521</v>
      </c>
      <c r="B196" s="49" t="s">
        <v>449</v>
      </c>
      <c r="C196" s="52">
        <v>0</v>
      </c>
      <c r="D196" s="161">
        <f t="shared" si="1"/>
        <v>0</v>
      </c>
      <c r="E196" s="49"/>
    </row>
    <row r="197" spans="1:5" x14ac:dyDescent="0.2">
      <c r="A197" s="51">
        <v>5522</v>
      </c>
      <c r="B197" s="49" t="s">
        <v>450</v>
      </c>
      <c r="C197" s="52">
        <v>0</v>
      </c>
      <c r="D197" s="161">
        <f t="shared" si="1"/>
        <v>0</v>
      </c>
      <c r="E197" s="49"/>
    </row>
    <row r="198" spans="1:5" x14ac:dyDescent="0.2">
      <c r="A198" s="51">
        <v>5530</v>
      </c>
      <c r="B198" s="49" t="s">
        <v>451</v>
      </c>
      <c r="C198" s="52">
        <f>SUM(C199:C203)</f>
        <v>0</v>
      </c>
      <c r="D198" s="161">
        <f t="shared" si="1"/>
        <v>0</v>
      </c>
      <c r="E198" s="49"/>
    </row>
    <row r="199" spans="1:5" x14ac:dyDescent="0.2">
      <c r="A199" s="51">
        <v>5531</v>
      </c>
      <c r="B199" s="49" t="s">
        <v>452</v>
      </c>
      <c r="C199" s="52">
        <v>0</v>
      </c>
      <c r="D199" s="161">
        <f t="shared" si="1"/>
        <v>0</v>
      </c>
      <c r="E199" s="49"/>
    </row>
    <row r="200" spans="1:5" x14ac:dyDescent="0.2">
      <c r="A200" s="51">
        <v>5532</v>
      </c>
      <c r="B200" s="49" t="s">
        <v>453</v>
      </c>
      <c r="C200" s="52">
        <v>0</v>
      </c>
      <c r="D200" s="161">
        <f t="shared" si="1"/>
        <v>0</v>
      </c>
      <c r="E200" s="49"/>
    </row>
    <row r="201" spans="1:5" x14ac:dyDescent="0.2">
      <c r="A201" s="51">
        <v>5533</v>
      </c>
      <c r="B201" s="49" t="s">
        <v>454</v>
      </c>
      <c r="C201" s="52">
        <v>0</v>
      </c>
      <c r="D201" s="161">
        <f t="shared" si="1"/>
        <v>0</v>
      </c>
      <c r="E201" s="49"/>
    </row>
    <row r="202" spans="1:5" x14ac:dyDescent="0.2">
      <c r="A202" s="51">
        <v>5534</v>
      </c>
      <c r="B202" s="49" t="s">
        <v>455</v>
      </c>
      <c r="C202" s="52">
        <v>0</v>
      </c>
      <c r="D202" s="161">
        <f t="shared" si="1"/>
        <v>0</v>
      </c>
      <c r="E202" s="49"/>
    </row>
    <row r="203" spans="1:5" x14ac:dyDescent="0.2">
      <c r="A203" s="51">
        <v>5535</v>
      </c>
      <c r="B203" s="49" t="s">
        <v>456</v>
      </c>
      <c r="C203" s="52">
        <v>0</v>
      </c>
      <c r="D203" s="161">
        <f t="shared" si="1"/>
        <v>0</v>
      </c>
      <c r="E203" s="49"/>
    </row>
    <row r="204" spans="1:5" x14ac:dyDescent="0.2">
      <c r="A204" s="51">
        <v>5540</v>
      </c>
      <c r="B204" s="49" t="s">
        <v>457</v>
      </c>
      <c r="C204" s="52">
        <f>SUM(C205)</f>
        <v>0</v>
      </c>
      <c r="D204" s="161">
        <f t="shared" si="1"/>
        <v>0</v>
      </c>
      <c r="E204" s="49"/>
    </row>
    <row r="205" spans="1:5" x14ac:dyDescent="0.2">
      <c r="A205" s="51">
        <v>5541</v>
      </c>
      <c r="B205" s="49" t="s">
        <v>457</v>
      </c>
      <c r="C205" s="52">
        <v>0</v>
      </c>
      <c r="D205" s="161">
        <f t="shared" si="1"/>
        <v>0</v>
      </c>
      <c r="E205" s="49"/>
    </row>
    <row r="206" spans="1:5" x14ac:dyDescent="0.2">
      <c r="A206" s="51">
        <v>5550</v>
      </c>
      <c r="B206" s="49" t="s">
        <v>458</v>
      </c>
      <c r="C206" s="52">
        <f>C207</f>
        <v>0</v>
      </c>
      <c r="D206" s="161">
        <f t="shared" si="1"/>
        <v>0</v>
      </c>
      <c r="E206" s="49"/>
    </row>
    <row r="207" spans="1:5" x14ac:dyDescent="0.2">
      <c r="A207" s="51">
        <v>5551</v>
      </c>
      <c r="B207" s="49" t="s">
        <v>458</v>
      </c>
      <c r="C207" s="52">
        <v>0</v>
      </c>
      <c r="D207" s="161">
        <f t="shared" si="1"/>
        <v>0</v>
      </c>
      <c r="E207" s="49"/>
    </row>
    <row r="208" spans="1:5" x14ac:dyDescent="0.2">
      <c r="A208" s="51">
        <v>5590</v>
      </c>
      <c r="B208" s="49" t="s">
        <v>459</v>
      </c>
      <c r="C208" s="52">
        <f>SUM(C209:C217)</f>
        <v>0</v>
      </c>
      <c r="D208" s="161">
        <f t="shared" si="1"/>
        <v>0</v>
      </c>
      <c r="E208" s="49"/>
    </row>
    <row r="209" spans="1:5" x14ac:dyDescent="0.2">
      <c r="A209" s="51">
        <v>5591</v>
      </c>
      <c r="B209" s="49" t="s">
        <v>460</v>
      </c>
      <c r="C209" s="52">
        <v>0</v>
      </c>
      <c r="D209" s="161">
        <f t="shared" si="1"/>
        <v>0</v>
      </c>
      <c r="E209" s="49"/>
    </row>
    <row r="210" spans="1:5" x14ac:dyDescent="0.2">
      <c r="A210" s="51">
        <v>5592</v>
      </c>
      <c r="B210" s="49" t="s">
        <v>461</v>
      </c>
      <c r="C210" s="52">
        <v>0</v>
      </c>
      <c r="D210" s="161">
        <f t="shared" si="1"/>
        <v>0</v>
      </c>
      <c r="E210" s="49"/>
    </row>
    <row r="211" spans="1:5" x14ac:dyDescent="0.2">
      <c r="A211" s="51">
        <v>5593</v>
      </c>
      <c r="B211" s="49" t="s">
        <v>462</v>
      </c>
      <c r="C211" s="52">
        <v>0</v>
      </c>
      <c r="D211" s="161">
        <f t="shared" si="1"/>
        <v>0</v>
      </c>
      <c r="E211" s="49"/>
    </row>
    <row r="212" spans="1:5" x14ac:dyDescent="0.2">
      <c r="A212" s="51">
        <v>5594</v>
      </c>
      <c r="B212" s="49" t="s">
        <v>518</v>
      </c>
      <c r="C212" s="52">
        <v>0</v>
      </c>
      <c r="D212" s="161">
        <f t="shared" si="1"/>
        <v>0</v>
      </c>
      <c r="E212" s="49"/>
    </row>
    <row r="213" spans="1:5" x14ac:dyDescent="0.2">
      <c r="A213" s="51">
        <v>5595</v>
      </c>
      <c r="B213" s="49" t="s">
        <v>464</v>
      </c>
      <c r="C213" s="52">
        <v>0</v>
      </c>
      <c r="D213" s="161">
        <f t="shared" si="1"/>
        <v>0</v>
      </c>
      <c r="E213" s="49"/>
    </row>
    <row r="214" spans="1:5" x14ac:dyDescent="0.2">
      <c r="A214" s="51">
        <v>5596</v>
      </c>
      <c r="B214" s="49" t="s">
        <v>357</v>
      </c>
      <c r="C214" s="52">
        <v>0</v>
      </c>
      <c r="D214" s="161">
        <f t="shared" si="1"/>
        <v>0</v>
      </c>
      <c r="E214" s="49"/>
    </row>
    <row r="215" spans="1:5" x14ac:dyDescent="0.2">
      <c r="A215" s="51">
        <v>5597</v>
      </c>
      <c r="B215" s="49" t="s">
        <v>465</v>
      </c>
      <c r="C215" s="52">
        <v>0</v>
      </c>
      <c r="D215" s="161">
        <f t="shared" si="1"/>
        <v>0</v>
      </c>
      <c r="E215" s="49"/>
    </row>
    <row r="216" spans="1:5" x14ac:dyDescent="0.2">
      <c r="A216" s="51">
        <v>5598</v>
      </c>
      <c r="B216" s="49" t="s">
        <v>519</v>
      </c>
      <c r="C216" s="52">
        <v>0</v>
      </c>
      <c r="D216" s="161">
        <f t="shared" si="1"/>
        <v>0</v>
      </c>
      <c r="E216" s="49"/>
    </row>
    <row r="217" spans="1:5" x14ac:dyDescent="0.2">
      <c r="A217" s="51">
        <v>5599</v>
      </c>
      <c r="B217" s="49" t="s">
        <v>466</v>
      </c>
      <c r="C217" s="52">
        <v>0</v>
      </c>
      <c r="D217" s="161">
        <f t="shared" si="1"/>
        <v>0</v>
      </c>
      <c r="E217" s="49"/>
    </row>
    <row r="218" spans="1:5" x14ac:dyDescent="0.2">
      <c r="A218" s="51">
        <v>5600</v>
      </c>
      <c r="B218" s="49" t="s">
        <v>79</v>
      </c>
      <c r="C218" s="52">
        <f>C219</f>
        <v>0</v>
      </c>
      <c r="D218" s="161">
        <f t="shared" si="1"/>
        <v>0</v>
      </c>
      <c r="E218" s="49"/>
    </row>
    <row r="219" spans="1:5" x14ac:dyDescent="0.2">
      <c r="A219" s="51">
        <v>5610</v>
      </c>
      <c r="B219" s="49" t="s">
        <v>467</v>
      </c>
      <c r="C219" s="52">
        <f>C220</f>
        <v>0</v>
      </c>
      <c r="D219" s="161">
        <f t="shared" si="1"/>
        <v>0</v>
      </c>
      <c r="E219" s="49"/>
    </row>
    <row r="220" spans="1:5" x14ac:dyDescent="0.2">
      <c r="A220" s="51">
        <v>5611</v>
      </c>
      <c r="B220" s="49" t="s">
        <v>468</v>
      </c>
      <c r="C220" s="52">
        <v>0</v>
      </c>
      <c r="D220" s="161">
        <f t="shared" si="1"/>
        <v>0</v>
      </c>
      <c r="E220" s="49"/>
    </row>
    <row r="222" spans="1:5" x14ac:dyDescent="0.2">
      <c r="B222" s="20" t="s">
        <v>637</v>
      </c>
    </row>
    <row r="225" spans="2:4" x14ac:dyDescent="0.2">
      <c r="B225" s="150" t="s">
        <v>674</v>
      </c>
      <c r="C225" s="169" t="s">
        <v>675</v>
      </c>
      <c r="D225" s="169"/>
    </row>
    <row r="226" spans="2:4" x14ac:dyDescent="0.2">
      <c r="B226" s="154" t="s">
        <v>676</v>
      </c>
      <c r="C226" s="170" t="s">
        <v>677</v>
      </c>
      <c r="D226" s="170"/>
    </row>
  </sheetData>
  <sheetProtection formatCells="0" formatColumns="0" formatRows="0" insertColumns="0" insertRows="0" insertHyperlinks="0" deleteColumns="0" deleteRows="0" sort="0" autoFilter="0" pivotTables="0"/>
  <mergeCells count="5">
    <mergeCell ref="C225:D225"/>
    <mergeCell ref="C226:D226"/>
    <mergeCell ref="A1:B1"/>
    <mergeCell ref="A2:B2"/>
    <mergeCell ref="A3:B3"/>
  </mergeCells>
  <pageMargins left="0.7" right="0.7" top="0.75" bottom="0.75" header="0.3" footer="0.3"/>
  <pageSetup scale="73" orientation="portrait" r:id="rId1"/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149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1"/>
    </row>
    <row r="2" spans="1:2" ht="15" customHeight="1" x14ac:dyDescent="0.2">
      <c r="A2" s="88" t="s">
        <v>190</v>
      </c>
      <c r="B2" s="89" t="s">
        <v>50</v>
      </c>
    </row>
    <row r="3" spans="1:2" x14ac:dyDescent="0.2">
      <c r="A3" s="13"/>
      <c r="B3" s="102"/>
    </row>
    <row r="4" spans="1:2" ht="14.1" customHeight="1" x14ac:dyDescent="0.2">
      <c r="A4" s="103" t="s">
        <v>577</v>
      </c>
      <c r="B4" s="93" t="s">
        <v>78</v>
      </c>
    </row>
    <row r="5" spans="1:2" ht="14.1" customHeight="1" x14ac:dyDescent="0.2">
      <c r="A5" s="94"/>
      <c r="B5" s="93" t="s">
        <v>51</v>
      </c>
    </row>
    <row r="6" spans="1:2" ht="14.1" customHeight="1" x14ac:dyDescent="0.2">
      <c r="A6" s="94"/>
      <c r="B6" s="93" t="s">
        <v>148</v>
      </c>
    </row>
    <row r="7" spans="1:2" ht="14.1" customHeight="1" x14ac:dyDescent="0.2">
      <c r="A7" s="94"/>
      <c r="B7" s="93" t="s">
        <v>63</v>
      </c>
    </row>
    <row r="8" spans="1:2" x14ac:dyDescent="0.2">
      <c r="A8" s="94"/>
    </row>
    <row r="9" spans="1:2" x14ac:dyDescent="0.2">
      <c r="A9" s="103" t="s">
        <v>578</v>
      </c>
      <c r="B9" s="95" t="s">
        <v>150</v>
      </c>
    </row>
    <row r="10" spans="1:2" ht="15" customHeight="1" x14ac:dyDescent="0.2">
      <c r="A10" s="94"/>
      <c r="B10" s="104" t="s">
        <v>63</v>
      </c>
    </row>
    <row r="11" spans="1:2" x14ac:dyDescent="0.2">
      <c r="A11" s="94"/>
    </row>
    <row r="12" spans="1:2" x14ac:dyDescent="0.2">
      <c r="A12" s="103" t="s">
        <v>580</v>
      </c>
      <c r="B12" s="95" t="s">
        <v>150</v>
      </c>
    </row>
    <row r="13" spans="1:2" ht="22.5" x14ac:dyDescent="0.2">
      <c r="A13" s="94"/>
      <c r="B13" s="95" t="s">
        <v>70</v>
      </c>
    </row>
    <row r="14" spans="1:2" x14ac:dyDescent="0.2">
      <c r="A14" s="94"/>
      <c r="B14" s="104" t="s">
        <v>63</v>
      </c>
    </row>
    <row r="15" spans="1:2" x14ac:dyDescent="0.2">
      <c r="A15" s="94"/>
    </row>
    <row r="16" spans="1:2" x14ac:dyDescent="0.2">
      <c r="A16" s="94"/>
    </row>
    <row r="17" spans="1:3" ht="15" customHeight="1" x14ac:dyDescent="0.2">
      <c r="A17" s="103" t="s">
        <v>581</v>
      </c>
      <c r="B17" s="97" t="s">
        <v>71</v>
      </c>
    </row>
    <row r="18" spans="1:3" ht="15" customHeight="1" x14ac:dyDescent="0.2">
      <c r="A18" s="13"/>
      <c r="B18" s="97" t="s">
        <v>72</v>
      </c>
    </row>
    <row r="19" spans="1:3" x14ac:dyDescent="0.2">
      <c r="A19" s="13"/>
    </row>
    <row r="20" spans="1:3" x14ac:dyDescent="0.2">
      <c r="A20" s="13"/>
    </row>
    <row r="21" spans="1:3" x14ac:dyDescent="0.2">
      <c r="A21" s="13"/>
    </row>
    <row r="22" spans="1:3" x14ac:dyDescent="0.2">
      <c r="A22" s="13"/>
    </row>
    <row r="23" spans="1:3" x14ac:dyDescent="0.2">
      <c r="A23" s="13"/>
    </row>
    <row r="24" spans="1:3" x14ac:dyDescent="0.2">
      <c r="A24" s="13"/>
    </row>
    <row r="25" spans="1:3" x14ac:dyDescent="0.2">
      <c r="A25" s="13"/>
    </row>
    <row r="26" spans="1:3" x14ac:dyDescent="0.2">
      <c r="A26" s="13"/>
    </row>
    <row r="27" spans="1:3" x14ac:dyDescent="0.2">
      <c r="A27" s="13"/>
    </row>
    <row r="28" spans="1:3" x14ac:dyDescent="0.2">
      <c r="A28" s="13"/>
    </row>
    <row r="29" spans="1:3" x14ac:dyDescent="0.2">
      <c r="A29" s="13"/>
      <c r="C29" s="3">
        <v>0</v>
      </c>
    </row>
    <row r="30" spans="1:3" x14ac:dyDescent="0.2">
      <c r="A30" s="13"/>
      <c r="C30" s="3">
        <v>0</v>
      </c>
    </row>
    <row r="31" spans="1:3" x14ac:dyDescent="0.2">
      <c r="A31" s="13"/>
      <c r="C31" s="3">
        <v>0</v>
      </c>
    </row>
    <row r="32" spans="1:3" x14ac:dyDescent="0.2">
      <c r="A32" s="13"/>
      <c r="C32" s="3">
        <v>0</v>
      </c>
    </row>
    <row r="33" spans="1:3" x14ac:dyDescent="0.2">
      <c r="A33" s="13"/>
      <c r="C33" s="3">
        <v>0</v>
      </c>
    </row>
    <row r="34" spans="1:3" x14ac:dyDescent="0.2">
      <c r="A34" s="13"/>
    </row>
    <row r="35" spans="1:3" x14ac:dyDescent="0.2">
      <c r="A35" s="13"/>
      <c r="C35" s="3">
        <v>0</v>
      </c>
    </row>
    <row r="36" spans="1:3" x14ac:dyDescent="0.2">
      <c r="A36" s="13"/>
      <c r="C36" s="3">
        <v>0</v>
      </c>
    </row>
    <row r="37" spans="1:3" x14ac:dyDescent="0.2">
      <c r="A37" s="13"/>
    </row>
    <row r="38" spans="1:3" x14ac:dyDescent="0.2">
      <c r="C38" s="3">
        <v>0</v>
      </c>
    </row>
    <row r="39" spans="1:3" x14ac:dyDescent="0.2">
      <c r="C39" s="3">
        <v>0</v>
      </c>
    </row>
    <row r="40" spans="1:3" x14ac:dyDescent="0.2">
      <c r="C40" s="3">
        <v>0</v>
      </c>
    </row>
    <row r="86" spans="3:3" x14ac:dyDescent="0.2">
      <c r="C86" s="3">
        <v>0</v>
      </c>
    </row>
    <row r="88" spans="3:3" x14ac:dyDescent="0.2">
      <c r="C88" s="3">
        <v>0</v>
      </c>
    </row>
    <row r="89" spans="3:3" x14ac:dyDescent="0.2">
      <c r="C89" s="3">
        <v>0</v>
      </c>
    </row>
    <row r="90" spans="3:3" x14ac:dyDescent="0.2">
      <c r="C90" s="3">
        <v>0</v>
      </c>
    </row>
    <row r="91" spans="3:3" x14ac:dyDescent="0.2">
      <c r="C91" s="3">
        <v>0</v>
      </c>
    </row>
    <row r="92" spans="3:3" x14ac:dyDescent="0.2">
      <c r="C92" s="3">
        <v>0</v>
      </c>
    </row>
    <row r="93" spans="3:3" x14ac:dyDescent="0.2">
      <c r="C93" s="3">
        <v>0</v>
      </c>
    </row>
    <row r="94" spans="3:3" x14ac:dyDescent="0.2">
      <c r="C94" s="3">
        <v>0</v>
      </c>
    </row>
    <row r="101" spans="3:3" x14ac:dyDescent="0.2">
      <c r="C101" s="3">
        <v>670409.73</v>
      </c>
    </row>
    <row r="102" spans="3:3" x14ac:dyDescent="0.2">
      <c r="C102" s="3">
        <v>41051.040000000001</v>
      </c>
    </row>
    <row r="103" spans="3:3" x14ac:dyDescent="0.2">
      <c r="C103" s="3">
        <v>147633.4</v>
      </c>
    </row>
    <row r="104" spans="3:3" x14ac:dyDescent="0.2">
      <c r="C104" s="3">
        <v>0</v>
      </c>
    </row>
    <row r="105" spans="3:3" x14ac:dyDescent="0.2">
      <c r="C105" s="3">
        <v>522903.64</v>
      </c>
    </row>
    <row r="106" spans="3:3" x14ac:dyDescent="0.2">
      <c r="C106" s="3">
        <v>0</v>
      </c>
    </row>
    <row r="108" spans="3:3" x14ac:dyDescent="0.2">
      <c r="C108" s="3">
        <v>4254</v>
      </c>
    </row>
    <row r="109" spans="3:3" x14ac:dyDescent="0.2">
      <c r="C109" s="3">
        <v>0</v>
      </c>
    </row>
    <row r="110" spans="3:3" x14ac:dyDescent="0.2">
      <c r="C110" s="3">
        <v>0</v>
      </c>
    </row>
    <row r="111" spans="3:3" x14ac:dyDescent="0.2">
      <c r="C111" s="3">
        <v>0</v>
      </c>
    </row>
    <row r="112" spans="3:3" x14ac:dyDescent="0.2">
      <c r="C112" s="3">
        <v>0</v>
      </c>
    </row>
    <row r="113" spans="3:3" x14ac:dyDescent="0.2">
      <c r="C113" s="3">
        <v>4670.8100000000004</v>
      </c>
    </row>
    <row r="114" spans="3:3" x14ac:dyDescent="0.2">
      <c r="C114" s="3">
        <v>5994.88</v>
      </c>
    </row>
    <row r="115" spans="3:3" x14ac:dyDescent="0.2">
      <c r="C115" s="3">
        <v>0</v>
      </c>
    </row>
    <row r="116" spans="3:3" x14ac:dyDescent="0.2">
      <c r="C116" s="3">
        <v>1632.01</v>
      </c>
    </row>
    <row r="118" spans="3:3" x14ac:dyDescent="0.2">
      <c r="C118" s="3">
        <v>11318.46</v>
      </c>
    </row>
    <row r="119" spans="3:3" x14ac:dyDescent="0.2">
      <c r="C119" s="3">
        <v>0</v>
      </c>
    </row>
    <row r="120" spans="3:3" x14ac:dyDescent="0.2">
      <c r="C120" s="3">
        <v>0</v>
      </c>
    </row>
    <row r="149" spans="3:3" x14ac:dyDescent="0.2">
      <c r="C149" s="3">
        <v>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3"/>
  <sheetViews>
    <sheetView workbookViewId="0">
      <selection activeCell="B32" sqref="B32:E33"/>
    </sheetView>
  </sheetViews>
  <sheetFormatPr baseColWidth="10" defaultColWidth="9.140625" defaultRowHeight="11.25" x14ac:dyDescent="0.2"/>
  <cols>
    <col min="1" max="1" width="10" style="29" customWidth="1"/>
    <col min="2" max="2" width="41.85546875" style="29" customWidth="1"/>
    <col min="3" max="3" width="16.42578125" style="29" customWidth="1"/>
    <col min="4" max="4" width="16.7109375" style="29" customWidth="1"/>
    <col min="5" max="5" width="25.7109375" style="29" customWidth="1"/>
    <col min="6" max="16384" width="9.140625" style="29"/>
  </cols>
  <sheetData>
    <row r="1" spans="1:5" ht="18.95" customHeight="1" x14ac:dyDescent="0.2">
      <c r="A1" s="171" t="s">
        <v>672</v>
      </c>
      <c r="B1" s="171"/>
      <c r="C1" s="171"/>
      <c r="D1" s="27" t="s">
        <v>617</v>
      </c>
      <c r="E1" s="28">
        <v>2022</v>
      </c>
    </row>
    <row r="2" spans="1:5" ht="18.95" customHeight="1" x14ac:dyDescent="0.2">
      <c r="A2" s="171" t="s">
        <v>623</v>
      </c>
      <c r="B2" s="171"/>
      <c r="C2" s="171"/>
      <c r="D2" s="27" t="s">
        <v>618</v>
      </c>
      <c r="E2" s="28" t="s">
        <v>620</v>
      </c>
    </row>
    <row r="3" spans="1:5" ht="18.95" customHeight="1" x14ac:dyDescent="0.2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0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-53320.09</v>
      </c>
    </row>
    <row r="15" spans="1:5" x14ac:dyDescent="0.2">
      <c r="A15" s="33">
        <v>3220</v>
      </c>
      <c r="B15" s="29" t="s">
        <v>473</v>
      </c>
      <c r="C15" s="34">
        <v>1730408.34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5" x14ac:dyDescent="0.2">
      <c r="A17" s="33">
        <v>3231</v>
      </c>
      <c r="B17" s="29" t="s">
        <v>475</v>
      </c>
      <c r="C17" s="34">
        <v>0</v>
      </c>
    </row>
    <row r="18" spans="1:5" x14ac:dyDescent="0.2">
      <c r="A18" s="33">
        <v>3232</v>
      </c>
      <c r="B18" s="29" t="s">
        <v>476</v>
      </c>
      <c r="C18" s="34">
        <v>0</v>
      </c>
    </row>
    <row r="19" spans="1:5" x14ac:dyDescent="0.2">
      <c r="A19" s="33">
        <v>3233</v>
      </c>
      <c r="B19" s="29" t="s">
        <v>477</v>
      </c>
      <c r="C19" s="34">
        <v>0</v>
      </c>
    </row>
    <row r="20" spans="1:5" x14ac:dyDescent="0.2">
      <c r="A20" s="33">
        <v>3239</v>
      </c>
      <c r="B20" s="29" t="s">
        <v>478</v>
      </c>
      <c r="C20" s="34">
        <v>0</v>
      </c>
    </row>
    <row r="21" spans="1:5" x14ac:dyDescent="0.2">
      <c r="A21" s="33">
        <v>3240</v>
      </c>
      <c r="B21" s="29" t="s">
        <v>479</v>
      </c>
      <c r="C21" s="34">
        <f>SUM(C22:C24)</f>
        <v>0</v>
      </c>
    </row>
    <row r="22" spans="1:5" x14ac:dyDescent="0.2">
      <c r="A22" s="33">
        <v>3241</v>
      </c>
      <c r="B22" s="29" t="s">
        <v>480</v>
      </c>
      <c r="C22" s="34">
        <v>0</v>
      </c>
    </row>
    <row r="23" spans="1:5" x14ac:dyDescent="0.2">
      <c r="A23" s="33">
        <v>3242</v>
      </c>
      <c r="B23" s="29" t="s">
        <v>481</v>
      </c>
      <c r="C23" s="34">
        <v>0</v>
      </c>
    </row>
    <row r="24" spans="1:5" x14ac:dyDescent="0.2">
      <c r="A24" s="33">
        <v>3243</v>
      </c>
      <c r="B24" s="29" t="s">
        <v>482</v>
      </c>
      <c r="C24" s="34">
        <v>0</v>
      </c>
    </row>
    <row r="25" spans="1:5" x14ac:dyDescent="0.2">
      <c r="A25" s="33">
        <v>3250</v>
      </c>
      <c r="B25" s="29" t="s">
        <v>483</v>
      </c>
      <c r="C25" s="34">
        <f>SUM(C26:C27)</f>
        <v>0</v>
      </c>
    </row>
    <row r="26" spans="1:5" x14ac:dyDescent="0.2">
      <c r="A26" s="33">
        <v>3251</v>
      </c>
      <c r="B26" s="29" t="s">
        <v>484</v>
      </c>
      <c r="C26" s="34">
        <v>0</v>
      </c>
    </row>
    <row r="27" spans="1:5" x14ac:dyDescent="0.2">
      <c r="A27" s="33">
        <v>3252</v>
      </c>
      <c r="B27" s="29" t="s">
        <v>485</v>
      </c>
      <c r="C27" s="34">
        <v>0</v>
      </c>
    </row>
    <row r="29" spans="1:5" ht="15" customHeight="1" x14ac:dyDescent="0.2">
      <c r="A29" s="172" t="s">
        <v>637</v>
      </c>
      <c r="B29" s="172"/>
      <c r="C29" s="172"/>
      <c r="D29" s="172"/>
      <c r="E29" s="172"/>
    </row>
    <row r="30" spans="1:5" x14ac:dyDescent="0.2">
      <c r="A30" s="172"/>
      <c r="B30" s="172"/>
      <c r="C30" s="172"/>
      <c r="D30" s="172"/>
      <c r="E30" s="172"/>
    </row>
    <row r="32" spans="1:5" x14ac:dyDescent="0.2">
      <c r="B32" s="150" t="s">
        <v>674</v>
      </c>
      <c r="C32" s="151"/>
      <c r="D32" s="152"/>
      <c r="E32" s="153" t="s">
        <v>675</v>
      </c>
    </row>
    <row r="33" spans="2:5" x14ac:dyDescent="0.2">
      <c r="B33" s="154" t="s">
        <v>676</v>
      </c>
      <c r="C33" s="151"/>
      <c r="D33" s="152"/>
      <c r="E33" s="154" t="s">
        <v>677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29:E30"/>
  </mergeCells>
  <pageMargins left="0.7" right="0.7" top="0.75" bottom="0.75" header="0.3" footer="0.3"/>
  <pageSetup paperSize="9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190</v>
      </c>
      <c r="B2" s="89" t="s">
        <v>50</v>
      </c>
    </row>
    <row r="4" spans="1:2" ht="15" customHeight="1" x14ac:dyDescent="0.2">
      <c r="A4" s="103" t="s">
        <v>23</v>
      </c>
      <c r="B4" s="93" t="s">
        <v>78</v>
      </c>
    </row>
    <row r="5" spans="1:2" ht="15" customHeight="1" x14ac:dyDescent="0.2">
      <c r="A5" s="103" t="s">
        <v>25</v>
      </c>
      <c r="B5" s="93" t="s">
        <v>51</v>
      </c>
    </row>
    <row r="6" spans="1:2" ht="15" customHeight="1" x14ac:dyDescent="0.2">
      <c r="B6" s="93" t="s">
        <v>175</v>
      </c>
    </row>
    <row r="7" spans="1:2" ht="15" customHeight="1" x14ac:dyDescent="0.2">
      <c r="B7" s="93" t="s">
        <v>73</v>
      </c>
    </row>
    <row r="8" spans="1:2" ht="15" customHeight="1" x14ac:dyDescent="0.2">
      <c r="B8" s="93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30"/>
  <sheetViews>
    <sheetView topLeftCell="A97" workbookViewId="0">
      <selection activeCell="B129" sqref="B129:D130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672</v>
      </c>
      <c r="B1" s="171"/>
      <c r="C1" s="171"/>
      <c r="D1" s="27" t="s">
        <v>617</v>
      </c>
      <c r="E1" s="28">
        <v>2022</v>
      </c>
    </row>
    <row r="2" spans="1:5" s="35" customFormat="1" ht="18.95" customHeight="1" x14ac:dyDescent="0.25">
      <c r="A2" s="171" t="s">
        <v>624</v>
      </c>
      <c r="B2" s="171"/>
      <c r="C2" s="171"/>
      <c r="D2" s="27" t="s">
        <v>618</v>
      </c>
      <c r="E2" s="28" t="s">
        <v>620</v>
      </c>
    </row>
    <row r="3" spans="1:5" s="35" customFormat="1" ht="18.95" customHeight="1" x14ac:dyDescent="0.25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0">
        <v>2022</v>
      </c>
      <c r="D7" s="120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478479.21</v>
      </c>
      <c r="D9" s="34">
        <v>734893.37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639</v>
      </c>
      <c r="C15" s="121">
        <f>SUM(C8:C14)</f>
        <v>478479.21</v>
      </c>
      <c r="D15" s="121">
        <f>SUM(D8:D14)</f>
        <v>734893.37</v>
      </c>
    </row>
    <row r="18" spans="1:4" x14ac:dyDescent="0.2">
      <c r="A18" s="31" t="s">
        <v>178</v>
      </c>
      <c r="B18" s="31"/>
      <c r="C18" s="31"/>
      <c r="D18" s="31"/>
    </row>
    <row r="19" spans="1:4" x14ac:dyDescent="0.2">
      <c r="A19" s="32" t="s">
        <v>146</v>
      </c>
      <c r="B19" s="32" t="s">
        <v>661</v>
      </c>
      <c r="C19" s="129" t="s">
        <v>660</v>
      </c>
      <c r="D19" s="129" t="s">
        <v>181</v>
      </c>
    </row>
    <row r="20" spans="1:4" x14ac:dyDescent="0.2">
      <c r="A20" s="41">
        <v>1230</v>
      </c>
      <c r="B20" s="42" t="s">
        <v>230</v>
      </c>
      <c r="C20" s="121">
        <f>SUM(C21:C27)</f>
        <v>0</v>
      </c>
      <c r="D20" s="121">
        <f>SUM(D21:D27)</f>
        <v>0</v>
      </c>
    </row>
    <row r="21" spans="1:4" x14ac:dyDescent="0.2">
      <c r="A21" s="33">
        <v>1231</v>
      </c>
      <c r="B21" s="29" t="s">
        <v>231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232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233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234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235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236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237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238</v>
      </c>
      <c r="C28" s="121">
        <f>SUM(C29:C36)</f>
        <v>30690.01</v>
      </c>
      <c r="D28" s="121">
        <f>SUM(D29:D36)</f>
        <v>30690.01</v>
      </c>
    </row>
    <row r="29" spans="1:4" x14ac:dyDescent="0.2">
      <c r="A29" s="33">
        <v>1241</v>
      </c>
      <c r="B29" s="29" t="s">
        <v>239</v>
      </c>
      <c r="C29" s="34">
        <v>30690.01</v>
      </c>
      <c r="D29" s="34">
        <v>30690.01</v>
      </c>
    </row>
    <row r="30" spans="1:4" x14ac:dyDescent="0.2">
      <c r="A30" s="33">
        <v>1242</v>
      </c>
      <c r="B30" s="29" t="s">
        <v>240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241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242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243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244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248</v>
      </c>
      <c r="C37" s="121">
        <f>SUM(C38:C42)</f>
        <v>0</v>
      </c>
      <c r="D37" s="121">
        <f>SUM(D38:D42)</f>
        <v>0</v>
      </c>
      <c r="E37" s="42"/>
    </row>
    <row r="38" spans="1:5" x14ac:dyDescent="0.2">
      <c r="A38" s="33">
        <v>1251</v>
      </c>
      <c r="B38" s="29" t="s">
        <v>249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34">
        <v>0</v>
      </c>
    </row>
    <row r="43" spans="1:5" x14ac:dyDescent="0.2">
      <c r="B43" s="122" t="s">
        <v>640</v>
      </c>
      <c r="C43" s="121">
        <f>C20+C28+C37</f>
        <v>30690.01</v>
      </c>
      <c r="D43" s="121">
        <f>D20+D28+D37</f>
        <v>30690.01</v>
      </c>
    </row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0">
        <v>2022</v>
      </c>
      <c r="D46" s="120">
        <v>2021</v>
      </c>
      <c r="E46" s="32"/>
    </row>
    <row r="47" spans="1:5" x14ac:dyDescent="0.2">
      <c r="A47" s="41">
        <v>3210</v>
      </c>
      <c r="B47" s="42" t="s">
        <v>641</v>
      </c>
      <c r="C47" s="121">
        <v>-53320.09</v>
      </c>
      <c r="D47" s="121">
        <v>87042.07</v>
      </c>
    </row>
    <row r="48" spans="1:5" x14ac:dyDescent="0.2">
      <c r="A48" s="33"/>
      <c r="B48" s="122" t="s">
        <v>629</v>
      </c>
      <c r="C48" s="121">
        <f>C51+C63+C95+C98+C49</f>
        <v>34959.22</v>
      </c>
      <c r="D48" s="121">
        <f>D51+D63+D95+D98+D49</f>
        <v>2731</v>
      </c>
    </row>
    <row r="49" spans="1:4" x14ac:dyDescent="0.2">
      <c r="A49" s="138">
        <v>5100</v>
      </c>
      <c r="B49" s="139" t="s">
        <v>361</v>
      </c>
      <c r="C49" s="140">
        <f>SUM(C50:C50)</f>
        <v>0</v>
      </c>
      <c r="D49" s="140">
        <f>SUM(D50:D50)</f>
        <v>0</v>
      </c>
    </row>
    <row r="50" spans="1:4" x14ac:dyDescent="0.2">
      <c r="A50" s="141">
        <v>5130</v>
      </c>
      <c r="B50" s="142" t="s">
        <v>662</v>
      </c>
      <c r="C50" s="143">
        <v>0</v>
      </c>
      <c r="D50" s="143">
        <v>0</v>
      </c>
    </row>
    <row r="51" spans="1:4" x14ac:dyDescent="0.2">
      <c r="A51" s="41">
        <v>5400</v>
      </c>
      <c r="B51" s="42" t="s">
        <v>426</v>
      </c>
      <c r="C51" s="121">
        <f>C52+C54+C56+C58+C60</f>
        <v>0</v>
      </c>
      <c r="D51" s="121">
        <f>D52+D54+D56+D58+D60</f>
        <v>0</v>
      </c>
    </row>
    <row r="52" spans="1:4" x14ac:dyDescent="0.2">
      <c r="A52" s="33">
        <v>5410</v>
      </c>
      <c r="B52" s="29" t="s">
        <v>630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428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631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431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632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434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633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633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634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438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439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440</v>
      </c>
      <c r="C63" s="121">
        <f>C64+C73+C76+C82+C84+C86</f>
        <v>26985.39</v>
      </c>
      <c r="D63" s="121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26985.39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24349.35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2636.04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41">
        <v>5600</v>
      </c>
      <c r="B95" s="42" t="s">
        <v>79</v>
      </c>
      <c r="C95" s="121">
        <f>C96</f>
        <v>0</v>
      </c>
      <c r="D95" s="121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41">
        <v>2110</v>
      </c>
      <c r="B98" s="125" t="s">
        <v>642</v>
      </c>
      <c r="C98" s="121">
        <f>SUM(C99:C103)</f>
        <v>7973.83</v>
      </c>
      <c r="D98" s="121">
        <f>SUM(D99:D103)</f>
        <v>2731</v>
      </c>
    </row>
    <row r="99" spans="1:4" x14ac:dyDescent="0.2">
      <c r="A99" s="33">
        <v>2111</v>
      </c>
      <c r="B99" s="29" t="s">
        <v>643</v>
      </c>
      <c r="C99" s="34">
        <v>658.78</v>
      </c>
      <c r="D99" s="34">
        <v>0</v>
      </c>
    </row>
    <row r="100" spans="1:4" x14ac:dyDescent="0.2">
      <c r="A100" s="33">
        <v>2112</v>
      </c>
      <c r="B100" s="29" t="s">
        <v>644</v>
      </c>
      <c r="C100" s="34">
        <v>5600.57</v>
      </c>
      <c r="D100" s="34">
        <v>0</v>
      </c>
    </row>
    <row r="101" spans="1:4" x14ac:dyDescent="0.2">
      <c r="A101" s="33">
        <v>2112</v>
      </c>
      <c r="B101" s="29" t="s">
        <v>645</v>
      </c>
      <c r="C101" s="34">
        <v>1714.48</v>
      </c>
      <c r="D101" s="34">
        <v>2731</v>
      </c>
    </row>
    <row r="102" spans="1:4" x14ac:dyDescent="0.2">
      <c r="A102" s="33">
        <v>2115</v>
      </c>
      <c r="B102" s="29" t="s">
        <v>646</v>
      </c>
      <c r="C102" s="34">
        <v>0</v>
      </c>
      <c r="D102" s="34">
        <v>0</v>
      </c>
    </row>
    <row r="103" spans="1:4" x14ac:dyDescent="0.2">
      <c r="A103" s="33">
        <v>2114</v>
      </c>
      <c r="B103" s="29" t="s">
        <v>647</v>
      </c>
      <c r="C103" s="34">
        <v>0</v>
      </c>
      <c r="D103" s="34">
        <v>0</v>
      </c>
    </row>
    <row r="104" spans="1:4" x14ac:dyDescent="0.2">
      <c r="A104" s="33"/>
      <c r="B104" s="122" t="s">
        <v>648</v>
      </c>
      <c r="C104" s="121">
        <f>+C105</f>
        <v>0</v>
      </c>
      <c r="D104" s="121">
        <f>+D105</f>
        <v>0</v>
      </c>
    </row>
    <row r="105" spans="1:4" x14ac:dyDescent="0.2">
      <c r="A105" s="138">
        <v>3100</v>
      </c>
      <c r="B105" s="144" t="s">
        <v>663</v>
      </c>
      <c r="C105" s="145">
        <f>SUM(C106:C109)</f>
        <v>0</v>
      </c>
      <c r="D105" s="145">
        <f>SUM(D106:D109)</f>
        <v>0</v>
      </c>
    </row>
    <row r="106" spans="1:4" x14ac:dyDescent="0.2">
      <c r="A106" s="141"/>
      <c r="B106" s="146" t="s">
        <v>664</v>
      </c>
      <c r="C106" s="147">
        <v>0</v>
      </c>
      <c r="D106" s="147">
        <v>0</v>
      </c>
    </row>
    <row r="107" spans="1:4" x14ac:dyDescent="0.2">
      <c r="A107" s="141"/>
      <c r="B107" s="146" t="s">
        <v>665</v>
      </c>
      <c r="C107" s="147">
        <v>0</v>
      </c>
      <c r="D107" s="147">
        <v>0</v>
      </c>
    </row>
    <row r="108" spans="1:4" x14ac:dyDescent="0.2">
      <c r="A108" s="141"/>
      <c r="B108" s="146" t="s">
        <v>666</v>
      </c>
      <c r="C108" s="147">
        <v>0</v>
      </c>
      <c r="D108" s="147">
        <v>0</v>
      </c>
    </row>
    <row r="109" spans="1:4" x14ac:dyDescent="0.2">
      <c r="A109" s="141"/>
      <c r="B109" s="146" t="s">
        <v>667</v>
      </c>
      <c r="C109" s="147">
        <v>0</v>
      </c>
      <c r="D109" s="147">
        <v>0</v>
      </c>
    </row>
    <row r="110" spans="1:4" x14ac:dyDescent="0.2">
      <c r="A110" s="141"/>
      <c r="B110" s="148" t="s">
        <v>668</v>
      </c>
      <c r="C110" s="140">
        <f>+C111</f>
        <v>0</v>
      </c>
      <c r="D110" s="140">
        <f>+D111</f>
        <v>0</v>
      </c>
    </row>
    <row r="111" spans="1:4" x14ac:dyDescent="0.2">
      <c r="A111" s="138">
        <v>1270</v>
      </c>
      <c r="B111" s="139" t="s">
        <v>254</v>
      </c>
      <c r="C111" s="145">
        <f>+C112</f>
        <v>0</v>
      </c>
      <c r="D111" s="145">
        <f>+D112</f>
        <v>0</v>
      </c>
    </row>
    <row r="112" spans="1:4" x14ac:dyDescent="0.2">
      <c r="A112" s="141">
        <v>1273</v>
      </c>
      <c r="B112" s="142" t="s">
        <v>669</v>
      </c>
      <c r="C112" s="147">
        <v>0</v>
      </c>
      <c r="D112" s="147">
        <v>0</v>
      </c>
    </row>
    <row r="113" spans="1:4" x14ac:dyDescent="0.2">
      <c r="A113" s="141"/>
      <c r="B113" s="148" t="s">
        <v>670</v>
      </c>
      <c r="C113" s="140">
        <f>+C114+C116</f>
        <v>0</v>
      </c>
      <c r="D113" s="140">
        <f>+D114+D116</f>
        <v>0</v>
      </c>
    </row>
    <row r="114" spans="1:4" x14ac:dyDescent="0.2">
      <c r="A114" s="138">
        <v>4300</v>
      </c>
      <c r="B114" s="144" t="s">
        <v>671</v>
      </c>
      <c r="C114" s="145">
        <f>+C115</f>
        <v>0</v>
      </c>
      <c r="D114" s="149">
        <f>+D115</f>
        <v>0</v>
      </c>
    </row>
    <row r="115" spans="1:4" x14ac:dyDescent="0.2">
      <c r="A115" s="141">
        <v>4399</v>
      </c>
      <c r="B115" s="146" t="s">
        <v>354</v>
      </c>
      <c r="C115" s="147">
        <v>0</v>
      </c>
      <c r="D115" s="147">
        <v>0</v>
      </c>
    </row>
    <row r="116" spans="1:4" x14ac:dyDescent="0.2">
      <c r="A116" s="41">
        <v>1120</v>
      </c>
      <c r="B116" s="125" t="s">
        <v>649</v>
      </c>
      <c r="C116" s="121">
        <f>SUM(C117:C125)</f>
        <v>0</v>
      </c>
      <c r="D116" s="121">
        <f>SUM(D117:D125)</f>
        <v>0</v>
      </c>
    </row>
    <row r="117" spans="1:4" x14ac:dyDescent="0.2">
      <c r="A117" s="33">
        <v>1124</v>
      </c>
      <c r="B117" s="126" t="s">
        <v>650</v>
      </c>
      <c r="C117" s="127">
        <v>0</v>
      </c>
      <c r="D117" s="34">
        <v>0</v>
      </c>
    </row>
    <row r="118" spans="1:4" x14ac:dyDescent="0.2">
      <c r="A118" s="33">
        <v>1124</v>
      </c>
      <c r="B118" s="126" t="s">
        <v>651</v>
      </c>
      <c r="C118" s="127">
        <v>0</v>
      </c>
      <c r="D118" s="34">
        <v>0</v>
      </c>
    </row>
    <row r="119" spans="1:4" x14ac:dyDescent="0.2">
      <c r="A119" s="33">
        <v>1124</v>
      </c>
      <c r="B119" s="126" t="s">
        <v>652</v>
      </c>
      <c r="C119" s="127">
        <v>0</v>
      </c>
      <c r="D119" s="34">
        <v>0</v>
      </c>
    </row>
    <row r="120" spans="1:4" x14ac:dyDescent="0.2">
      <c r="A120" s="33">
        <v>1124</v>
      </c>
      <c r="B120" s="126" t="s">
        <v>653</v>
      </c>
      <c r="C120" s="127">
        <v>0</v>
      </c>
      <c r="D120" s="34">
        <v>0</v>
      </c>
    </row>
    <row r="121" spans="1:4" x14ac:dyDescent="0.2">
      <c r="A121" s="33">
        <v>1124</v>
      </c>
      <c r="B121" s="126" t="s">
        <v>654</v>
      </c>
      <c r="C121" s="34">
        <v>0</v>
      </c>
      <c r="D121" s="34">
        <v>0</v>
      </c>
    </row>
    <row r="122" spans="1:4" x14ac:dyDescent="0.2">
      <c r="A122" s="33">
        <v>1124</v>
      </c>
      <c r="B122" s="126" t="s">
        <v>655</v>
      </c>
      <c r="C122" s="34">
        <v>0</v>
      </c>
      <c r="D122" s="34">
        <v>0</v>
      </c>
    </row>
    <row r="123" spans="1:4" x14ac:dyDescent="0.2">
      <c r="A123" s="33">
        <v>1122</v>
      </c>
      <c r="B123" s="126" t="s">
        <v>656</v>
      </c>
      <c r="C123" s="34">
        <v>0</v>
      </c>
      <c r="D123" s="34">
        <v>0</v>
      </c>
    </row>
    <row r="124" spans="1:4" x14ac:dyDescent="0.2">
      <c r="A124" s="33">
        <v>1122</v>
      </c>
      <c r="B124" s="126" t="s">
        <v>657</v>
      </c>
      <c r="C124" s="127">
        <v>0</v>
      </c>
      <c r="D124" s="34">
        <v>0</v>
      </c>
    </row>
    <row r="125" spans="1:4" x14ac:dyDescent="0.2">
      <c r="A125" s="33">
        <v>1122</v>
      </c>
      <c r="B125" s="126" t="s">
        <v>658</v>
      </c>
      <c r="C125" s="34">
        <v>0</v>
      </c>
      <c r="D125" s="34">
        <v>0</v>
      </c>
    </row>
    <row r="126" spans="1:4" x14ac:dyDescent="0.2">
      <c r="A126" s="33"/>
      <c r="B126" s="128" t="s">
        <v>659</v>
      </c>
      <c r="C126" s="121">
        <f>C47+C48+C104-C110-C113</f>
        <v>-18360.869999999995</v>
      </c>
      <c r="D126" s="121">
        <f>D47+D48+D104-D110-D113</f>
        <v>89773.07</v>
      </c>
    </row>
    <row r="129" spans="2:4" x14ac:dyDescent="0.2">
      <c r="B129" s="150" t="s">
        <v>674</v>
      </c>
      <c r="C129" s="151"/>
      <c r="D129" s="153" t="s">
        <v>675</v>
      </c>
    </row>
    <row r="130" spans="2:4" x14ac:dyDescent="0.2">
      <c r="B130" s="154" t="s">
        <v>676</v>
      </c>
      <c r="C130" s="151"/>
      <c r="D130" s="154" t="s">
        <v>677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scale="73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190</v>
      </c>
      <c r="B2" s="89" t="s">
        <v>50</v>
      </c>
    </row>
    <row r="3" spans="1:2" x14ac:dyDescent="0.2">
      <c r="B3" s="102"/>
    </row>
    <row r="4" spans="1:2" ht="14.1" customHeight="1" x14ac:dyDescent="0.2">
      <c r="A4" s="103" t="s">
        <v>27</v>
      </c>
      <c r="B4" s="93" t="s">
        <v>78</v>
      </c>
    </row>
    <row r="5" spans="1:2" ht="14.1" customHeight="1" x14ac:dyDescent="0.2">
      <c r="B5" s="93" t="s">
        <v>51</v>
      </c>
    </row>
    <row r="6" spans="1:2" ht="14.1" customHeight="1" x14ac:dyDescent="0.2">
      <c r="B6" s="93" t="s">
        <v>151</v>
      </c>
    </row>
    <row r="7" spans="1:2" ht="14.1" customHeight="1" x14ac:dyDescent="0.2">
      <c r="B7" s="93" t="s">
        <v>152</v>
      </c>
    </row>
    <row r="8" spans="1:2" ht="14.1" customHeight="1" x14ac:dyDescent="0.2"/>
    <row r="9" spans="1:2" x14ac:dyDescent="0.2">
      <c r="A9" s="103" t="s">
        <v>29</v>
      </c>
      <c r="B9" s="95" t="s">
        <v>597</v>
      </c>
    </row>
    <row r="10" spans="1:2" ht="15" customHeight="1" x14ac:dyDescent="0.2">
      <c r="B10" s="95" t="s">
        <v>75</v>
      </c>
    </row>
    <row r="11" spans="1:2" ht="15" customHeight="1" x14ac:dyDescent="0.2">
      <c r="B11" s="105" t="s">
        <v>195</v>
      </c>
    </row>
    <row r="12" spans="1:2" ht="15" customHeight="1" x14ac:dyDescent="0.2"/>
    <row r="13" spans="1:2" x14ac:dyDescent="0.2">
      <c r="A13" s="103" t="s">
        <v>76</v>
      </c>
      <c r="B13" s="93" t="s">
        <v>598</v>
      </c>
    </row>
    <row r="14" spans="1:2" ht="15" customHeight="1" x14ac:dyDescent="0.2">
      <c r="B14" s="93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'Notas a los Edos Financieros'!Área_de_impresión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Microsoft</cp:lastModifiedBy>
  <cp:lastPrinted>2023-01-27T20:50:03Z</cp:lastPrinted>
  <dcterms:created xsi:type="dcterms:W3CDTF">2012-12-11T20:36:24Z</dcterms:created>
  <dcterms:modified xsi:type="dcterms:W3CDTF">2023-01-27T20:50:08Z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