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F IMPLAN PARA ENVIAR\"/>
    </mc:Choice>
  </mc:AlternateContent>
  <xr:revisionPtr revIDLastSave="0" documentId="13_ncr:1_{9B63FDF1-D115-4146-8B5D-B5063763BA0D}" xr6:coauthVersionLast="47" xr6:coauthVersionMax="47" xr10:uidLastSave="{00000000-0000-0000-0000-000000000000}"/>
  <bookViews>
    <workbookView xWindow="0" yWindow="1335" windowWidth="28800" windowHeight="1486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ACT!$A$1:$D$226</definedName>
    <definedName name="_xlnm.Print_Area" localSheetId="0">'Notas a los Edos Financieros'!$A$1:$E$50</definedName>
  </definedNames>
  <calcPr calcId="181029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4" i="60"/>
  <c r="C107" i="60"/>
  <c r="C100" i="60"/>
  <c r="C160" i="60" l="1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8" i="60" l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<sst xmlns="http://schemas.openxmlformats.org/spreadsheetml/2006/main" count="983" uniqueCount="678">
  <si>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</si>
  <si>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</si>
  <si>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</si>
  <si>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</si>
  <si>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</si>
  <si>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</si>
  <si>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</si>
  <si>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</si>
  <si>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</si>
  <si>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</si>
  <si>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</si>
  <si>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</si>
  <si>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</si>
  <si>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</si>
  <si>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</si>
  <si>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</si>
  <si>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</si>
  <si>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</si>
  <si>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</si>
  <si>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</si>
  <si>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</si>
  <si>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</si>
  <si>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</si>
  <si>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</si>
  <si>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</si>
  <si>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</si>
  <si>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</si>
  <si>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</si>
  <si>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</si>
  <si>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</si>
  <si>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</si>
  <si>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</si>
  <si>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</si>
  <si>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</si>
  <si>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</si>
  <si>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</si>
  <si>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</si>
  <si>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</si>
  <si>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</si>
  <si>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</si>
  <si>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</si>
  <si>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</si>
  <si>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</si>
  <si>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</si>
  <si>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</si>
  <si>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</si>
  <si>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</si>
  <si>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</si>
  <si>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</si>
  <si>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</si>
  <si>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</si>
  <si>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</si>
  <si>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</si>
  <si>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</si>
  <si>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</si>
  <si>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</si>
  <si>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</si>
  <si>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</si>
  <si>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</si>
  <si>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</si>
  <si>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</si>
  <si>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</si>
  <si>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</si>
  <si>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</si>
  <si>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</si>
  <si>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</si>
  <si>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</si>
  <si>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</si>
  <si>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</si>
  <si>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</si>
  <si>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</si>
  <si>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</si>
  <si>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</si>
  <si>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</si>
  <si>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</si>
  <si>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</si>
  <si>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</si>
  <si>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</si>
  <si>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</si>
  <si>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</si>
  <si>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</si>
  <si>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</si>
  <si>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</si>
  <si>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</si>
  <si>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</si>
  <si>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</si>
  <si>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</si>
  <si>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</si>
  <si>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</si>
  <si>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</si>
  <si>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</si>
  <si>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</si>
  <si>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</si>
  <si>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</si>
  <si>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</si>
  <si>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</si>
  <si>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</si>
  <si>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</si>
  <si>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</si>
  <si>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</si>
  <si>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</si>
  <si>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</si>
  <si>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</si>
  <si>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</si>
  <si>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</si>
  <si>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</si>
  <si>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</si>
  <si>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</si>
  <si>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</si>
  <si>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</si>
  <si>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</si>
  <si>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</si>
  <si>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</si>
  <si>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</si>
  <si>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</si>
  <si>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</si>
  <si>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</si>
  <si>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</si>
  <si>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</si>
  <si>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</si>
  <si>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</si>
  <si>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</si>
  <si>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</si>
  <si>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</si>
  <si>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</si>
  <si>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</si>
  <si>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</si>
  <si>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</si>
  <si>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</si>
  <si>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</si>
  <si>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</si>
  <si>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</si>
  <si>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</si>
  <si>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</si>
  <si>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</si>
  <si>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</si>
  <si>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</si>
  <si>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</si>
  <si>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</si>
  <si>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</si>
  <si>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</si>
  <si>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</si>
  <si>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</si>
  <si>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</si>
  <si>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</si>
  <si>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</si>
  <si>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</si>
  <si>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</si>
  <si>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</si>
  <si>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</si>
  <si>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</si>
  <si>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</si>
  <si>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</si>
  <si>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</si>
  <si>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</si>
  <si>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</si>
  <si>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</si>
  <si>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</si>
  <si>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</si>
  <si>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</si>
  <si>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</si>
  <si>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</si>
  <si>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</si>
  <si>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</si>
  <si>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</si>
  <si>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</si>
  <si>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</si>
  <si>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</si>
  <si>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</si>
  <si>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</si>
  <si>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</si>
  <si>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</si>
  <si>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</si>
  <si>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</si>
  <si>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</si>
  <si>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</si>
  <si>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</si>
  <si>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</si>
  <si>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</si>
  <si>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</si>
  <si>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</si>
  <si>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</si>
  <si>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</si>
  <si>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</si>
  <si>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</si>
  <si>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</si>
  <si>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</si>
  <si>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</si>
  <si>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</si>
  <si>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</si>
  <si>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</si>
  <si>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</si>
  <si>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</si>
  <si>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</si>
  <si>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</si>
  <si>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</si>
  <si>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</si>
  <si>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</si>
  <si>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</si>
  <si>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</si>
  <si>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</si>
  <si>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</si>
  <si>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</si>
  <si>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</si>
  <si>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</si>
  <si>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</si>
  <si>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</si>
  <si>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</si>
  <si>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</si>
  <si>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</si>
  <si>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</si>
  <si>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</si>
  <si>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</si>
  <si>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</si>
  <si>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</si>
  <si>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</si>
  <si>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</si>
  <si>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</si>
  <si>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</si>
  <si>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</si>
  <si>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</si>
  <si>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</si>
  <si>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</si>
  <si>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</si>
  <si>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</si>
  <si>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</si>
  <si>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</si>
  <si>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</si>
  <si>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</si>
  <si>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</si>
  <si>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</si>
  <si>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</si>
  <si>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</si>
  <si>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</si>
  <si>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</si>
  <si>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</si>
  <si>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</si>
  <si>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</si>
  <si>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</si>
  <si>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</si>
  <si>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</si>
  <si>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</si>
  <si>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</si>
  <si>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</si>
  <si>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</si>
  <si>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</si>
  <si>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</si>
  <si>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</si>
  <si>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</si>
  <si>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</si>
  <si>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</si>
  <si>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</si>
  <si>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</si>
  <si>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</si>
  <si>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</si>
  <si>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</si>
  <si>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</si>
  <si>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</si>
  <si>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</si>
  <si>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</si>
  <si>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</si>
  <si>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</si>
  <si>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</si>
  <si>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</si>
  <si>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</si>
  <si>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</si>
  <si>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</si>
  <si>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</si>
  <si>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</si>
  <si>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</si>
  <si>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</si>
  <si>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</si>
  <si>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</si>
  <si>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</si>
  <si>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</si>
  <si>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</si>
  <si>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</si>
  <si>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</si>
  <si>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</si>
  <si>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</si>
  <si>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</si>
  <si>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</si>
  <si>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</si>
  <si>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</si>
  <si>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</si>
  <si>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</si>
  <si>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</si>
  <si>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</si>
  <si>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</si>
  <si>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</si>
  <si>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</si>
  <si>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</si>
  <si>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</si>
  <si>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</si>
  <si>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</si>
  <si>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</si>
  <si>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</si>
  <si>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</si>
  <si>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</si>
  <si>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</si>
  <si>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</si>
  <si>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</si>
  <si>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</si>
  <si>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</si>
  <si>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</si>
  <si>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</si>
  <si>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</si>
  <si>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</si>
  <si>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</si>
  <si>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</si>
  <si>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</si>
  <si>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</si>
  <si>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</si>
  <si>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</si>
  <si>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</si>
  <si>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</si>
  <si>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</si>
  <si>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</si>
  <si>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</si>
  <si>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</si>
  <si>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</si>
  <si>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</si>
  <si>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</si>
  <si>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</si>
  <si>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</si>
  <si>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</si>
  <si>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</si>
  <si>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</si>
  <si>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</si>
  <si>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</si>
  <si>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</si>
  <si>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</si>
  <si>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</si>
  <si>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</si>
  <si>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</si>
  <si>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</si>
  <si>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</si>
  <si>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</si>
  <si>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</si>
  <si>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</si>
  <si>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</si>
  <si>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</si>
  <si>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</si>
  <si>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</si>
  <si>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</si>
  <si>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</si>
  <si>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</si>
  <si>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</si>
  <si>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</si>
  <si>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</si>
  <si>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</si>
  <si>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</si>
  <si>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</si>
  <si>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</si>
  <si>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</si>
  <si>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</si>
  <si>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</si>
  <si>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</si>
  <si>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</si>
  <si>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</si>
  <si>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</si>
  <si>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</si>
  <si>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</si>
  <si>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</si>
  <si>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</si>
  <si>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</si>
  <si>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</si>
  <si>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</si>
  <si>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</si>
  <si>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</si>
  <si>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</si>
  <si>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</si>
  <si>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</si>
  <si>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</si>
  <si>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</si>
  <si>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</si>
  <si>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</si>
  <si>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</si>
  <si>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</si>
  <si>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</si>
  <si>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</si>
  <si>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</si>
  <si>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</si>
  <si>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</si>
  <si>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</si>
  <si>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</si>
  <si>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</si>
  <si>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</si>
  <si>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</si>
  <si>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</si>
  <si>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</si>
  <si>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</si>
  <si>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</si>
  <si>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</si>
  <si>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</si>
  <si>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</si>
  <si>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</si>
  <si>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</si>
  <si>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</si>
  <si>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</si>
  <si>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</si>
  <si>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</si>
  <si>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</si>
  <si>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</si>
  <si>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</si>
  <si>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</si>
  <si>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</si>
  <si>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</si>
  <si>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</si>
  <si>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</si>
  <si>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</si>
  <si>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</si>
  <si>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</si>
  <si>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</si>
  <si>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</si>
  <si>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</si>
  <si>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</si>
  <si>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</si>
  <si>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</si>
  <si>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</si>
  <si>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</si>
  <si>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</si>
  <si>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</si>
  <si>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</si>
  <si>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</si>
  <si>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</si>
  <si>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</si>
  <si>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</si>
  <si>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</si>
  <si>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</si>
  <si>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</si>
  <si>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</si>
  <si>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</si>
  <si>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</si>
  <si>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</si>
  <si>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</si>
  <si>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</si>
  <si>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</si>
  <si>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</si>
  <si>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</si>
  <si>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</si>
  <si>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</si>
  <si>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</si>
  <si>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</si>
  <si>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</si>
  <si>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</si>
  <si>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</si>
  <si>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</si>
  <si>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</si>
  <si>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</si>
  <si>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</si>
  <si>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</si>
  <si>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</si>
  <si>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</si>
  <si>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</si>
  <si>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</si>
  <si>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</si>
  <si>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</si>
  <si>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</si>
  <si>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</si>
  <si>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</si>
  <si>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</si>
  <si>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</si>
  <si>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</si>
  <si>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</si>
  <si>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</si>
  <si>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</si>
  <si>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</si>
  <si>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</si>
  <si>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</si>
  <si>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</si>
  <si>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</si>
  <si>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</si>
  <si>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</si>
  <si>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</si>
  <si>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</si>
  <si>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</si>
  <si>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</si>
  <si>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</si>
  <si>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</si>
  <si>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</si>
  <si>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</si>
  <si>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</si>
  <si>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</si>
  <si>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</si>
  <si>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</si>
  <si>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</si>
  <si>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</si>
  <si>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</si>
  <si>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</si>
  <si>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</si>
  <si>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</si>
  <si>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</si>
  <si>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</si>
  <si>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</si>
  <si>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</si>
  <si>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</si>
  <si>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</si>
  <si>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</si>
  <si>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</si>
  <si>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</si>
  <si>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</si>
  <si>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</si>
  <si>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</si>
  <si>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</si>
  <si>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</si>
  <si>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</si>
  <si>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</si>
  <si>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</si>
  <si>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</si>
  <si>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</si>
  <si>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</si>
  <si>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</si>
  <si>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</si>
  <si>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</si>
  <si>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</si>
  <si>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</si>
  <si>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</si>
  <si>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</si>
  <si>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</si>
  <si>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</si>
  <si>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</si>
  <si>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</si>
  <si>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</si>
  <si>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</si>
  <si>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</si>
  <si>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</si>
  <si>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</si>
  <si>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</si>
  <si>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</si>
  <si>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</si>
  <si>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</si>
  <si>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</si>
  <si>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</si>
  <si>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</si>
  <si>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</si>
  <si>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</si>
  <si>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</si>
  <si>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</si>
  <si>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</si>
  <si>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</si>
  <si>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</si>
  <si>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</si>
  <si>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</si>
  <si>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</si>
  <si>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</si>
  <si>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</si>
  <si>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</si>
  <si>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</si>
  <si>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</si>
  <si>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</si>
  <si>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</si>
  <si>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</si>
  <si>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</si>
  <si>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</si>
  <si>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</si>
  <si>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</si>
  <si>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</si>
  <si>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</si>
  <si>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</si>
  <si>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</si>
  <si>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</si>
  <si>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</si>
  <si>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</si>
  <si>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</si>
  <si>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</si>
  <si>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</si>
  <si>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</si>
  <si>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</si>
  <si>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</si>
  <si>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</si>
  <si>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</si>
  <si>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</si>
  <si>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</si>
  <si>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</si>
  <si>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</si>
  <si>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</si>
  <si>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</si>
  <si>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</si>
  <si>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</si>
  <si>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</si>
  <si>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</si>
  <si>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</si>
  <si>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</si>
  <si>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</si>
  <si>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</si>
  <si>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</si>
  <si>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</si>
  <si>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</si>
  <si>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</si>
  <si>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</si>
  <si>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</si>
  <si>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</si>
  <si>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</si>
  <si>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</si>
  <si>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</si>
  <si>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</si>
  <si>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</si>
  <si>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</si>
  <si>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</si>
  <si>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</si>
  <si>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</si>
  <si>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</si>
  <si>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</si>
  <si>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</si>
  <si>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</si>
  <si>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</si>
  <si>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</si>
  <si>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</si>
  <si>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</si>
  <si>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</si>
  <si>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</si>
  <si>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</si>
  <si>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</si>
  <si>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</si>
  <si>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</si>
  <si>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</si>
  <si>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</si>
  <si>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</si>
  <si>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</si>
  <si>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</si>
  <si>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</si>
  <si>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</si>
  <si>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</si>
  <si>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</si>
  <si>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</si>
  <si>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</si>
  <si>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</si>
  <si>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</si>
  <si>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</si>
  <si>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</si>
  <si>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</si>
  <si>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</si>
  <si>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</si>
  <si>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</si>
  <si>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</si>
  <si>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</si>
  <si>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</si>
  <si>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</si>
  <si>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</si>
  <si>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</si>
  <si>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</si>
  <si>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</si>
  <si>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</si>
  <si>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</si>
  <si>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</si>
  <si>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</si>
  <si>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</si>
  <si>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</si>
  <si>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</si>
  <si>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</si>
  <si>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</si>
  <si>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</si>
  <si>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</si>
  <si>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</si>
  <si>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</si>
  <si>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</si>
  <si>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</si>
  <si>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</si>
  <si>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</si>
  <si>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</si>
  <si>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</si>
  <si>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</si>
  <si>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</si>
  <si>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</si>
  <si>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</si>
  <si>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</si>
  <si>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</si>
  <si>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</si>
  <si>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</si>
  <si>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</si>
  <si>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</si>
  <si>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Planeación de Moroleón, Gto.</t>
  </si>
  <si>
    <t>Correspondiente del 1 de Enero 31 de Diciembre de 2022</t>
  </si>
  <si>
    <t>C.P. José Concepción Zamora Ramírez</t>
  </si>
  <si>
    <t>Ing. Jesús Zamudio Castro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</si>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</sst>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2" fillId="4" borderId="0" xfId="8" applyFont="1" applyFill="1" applyAlignment="1">
      <alignment horizontal="left" vertical="center" wrapText="1"/>
    </xf>
    <xf numFmtId="0" fontId="16" fillId="5" borderId="0" xfId="8" applyFont="1" applyFill="1" applyAlignment="1">
      <alignment wrapText="1"/>
    </xf>
    <xf numFmtId="0" fontId="16" fillId="5" borderId="0" xfId="12" applyFont="1" applyFill="1" applyAlignment="1">
      <alignment wrapText="1"/>
    </xf>
    <xf numFmtId="0" fontId="17" fillId="6" borderId="0" xfId="12" applyFont="1" applyFill="1" applyAlignment="1">
      <alignment wrapText="1"/>
    </xf>
    <xf numFmtId="9" fontId="3" fillId="0" borderId="0" xfId="14" applyFont="1" applyAlignment="1">
      <alignment wrapText="1"/>
    </xf>
    <xf numFmtId="0" fontId="13" fillId="0" borderId="0" xfId="12" applyFont="1" applyAlignment="1">
      <alignment wrapText="1"/>
    </xf>
    <xf numFmtId="9" fontId="3" fillId="0" borderId="0" xfId="12" applyNumberFormat="1" applyFont="1" applyAlignment="1">
      <alignment wrapText="1"/>
    </xf>
    <xf numFmtId="0" fontId="13" fillId="0" borderId="0" xfId="8" applyFont="1" applyAlignment="1">
      <alignment wrapText="1"/>
    </xf>
    <xf numFmtId="0" fontId="17" fillId="6" borderId="0" xfId="9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11" xfId="10" applyFont="1" applyBorder="1" applyAlignment="1">
      <alignment horizontal="center" wrapText="1"/>
    </xf>
    <xf numFmtId="0" fontId="8" fillId="0" borderId="0" xfId="10" applyFont="1" applyAlignment="1">
      <alignment horizontal="center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220"/>
  <sheetViews>
    <sheetView tabSelected="1" view="pageBreakPreview" zoomScaleNormal="100" zoomScaleSheetLayoutView="100" workbookViewId="0">
      <pane ySplit="5" topLeftCell="A6" activePane="bottomLeft" state="frozen"/>
      <selection activeCell="A14" sqref="A14:B14"/>
      <selection pane="bottomLeft" activeCell="B56" sqref="B56"/>
    </sheetView>
  </sheetViews>
  <sheetFormatPr baseColWidth="10" defaultColWidth="12.85546875" defaultRowHeight="11.25" x14ac:dyDescent="0.2"/>
  <cols>
    <col min="1" max="1" width="19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4" t="s">
        <v>672</v>
      </c>
      <c r="B1" s="164"/>
      <c r="C1" s="17"/>
      <c r="D1" s="14" t="s">
        <v>614</v>
      </c>
      <c r="E1" s="15">
        <v>2022</v>
      </c>
    </row>
    <row r="2" spans="1:5" ht="18.95" customHeight="1" x14ac:dyDescent="0.2">
      <c r="A2" s="165" t="s">
        <v>613</v>
      </c>
      <c r="B2" s="165"/>
      <c r="C2" s="36"/>
      <c r="D2" s="14" t="s">
        <v>615</v>
      </c>
      <c r="E2" s="17" t="s">
        <v>620</v>
      </c>
    </row>
    <row r="3" spans="1:5" ht="18.95" customHeight="1" x14ac:dyDescent="0.2">
      <c r="A3" s="164" t="s">
        <v>673</v>
      </c>
      <c r="B3" s="164"/>
      <c r="C3" s="17"/>
      <c r="D3" s="14" t="s">
        <v>616</v>
      </c>
      <c r="E3" s="15">
        <v>4</v>
      </c>
    </row>
    <row r="4" spans="1:5" ht="18.95" customHeight="1" x14ac:dyDescent="0.2">
      <c r="A4" s="164" t="s">
        <v>635</v>
      </c>
      <c r="B4" s="164"/>
      <c r="C4" s="164"/>
      <c r="D4" s="164"/>
      <c r="E4" s="164"/>
    </row>
    <row r="5" spans="1:5" ht="15" customHeight="1" x14ac:dyDescent="0.2">
      <c r="A5" s="124" t="s">
        <v>41</v>
      </c>
      <c r="B5" s="12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6" t="s">
        <v>577</v>
      </c>
      <c r="B24" s="87" t="s">
        <v>306</v>
      </c>
    </row>
    <row r="25" spans="1:2" x14ac:dyDescent="0.2">
      <c r="A25" s="86" t="s">
        <v>578</v>
      </c>
      <c r="B25" s="87" t="s">
        <v>579</v>
      </c>
    </row>
    <row r="26" spans="1:2" x14ac:dyDescent="0.2">
      <c r="A26" s="86" t="s">
        <v>580</v>
      </c>
      <c r="B26" s="87" t="s">
        <v>343</v>
      </c>
    </row>
    <row r="27" spans="1:2" x14ac:dyDescent="0.2">
      <c r="A27" s="86" t="s">
        <v>581</v>
      </c>
      <c r="B27" s="87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636</v>
      </c>
    </row>
    <row r="41" spans="1:3" ht="12" thickBot="1" x14ac:dyDescent="0.25">
      <c r="A41" s="11"/>
      <c r="B41" s="12"/>
    </row>
    <row r="44" spans="1:3" ht="15" customHeight="1" x14ac:dyDescent="0.2">
      <c r="A44" s="166" t="s">
        <v>637</v>
      </c>
      <c r="B44" s="166"/>
      <c r="C44" s="166"/>
    </row>
    <row r="45" spans="1:3" x14ac:dyDescent="0.2">
      <c r="A45" s="166"/>
      <c r="B45" s="166"/>
      <c r="C45" s="166"/>
    </row>
    <row r="47" spans="1:3" ht="22.5" x14ac:dyDescent="0.2">
      <c r="A47" s="150" t="s">
        <v>674</v>
      </c>
      <c r="B47" s="153" t="s">
        <v>675</v>
      </c>
    </row>
    <row r="48" spans="1:3" x14ac:dyDescent="0.2">
      <c r="A48" s="154" t="s">
        <v>676</v>
      </c>
      <c r="B48" s="154" t="s">
        <v>677</v>
      </c>
    </row>
    <row r="122" spans="3:3" x14ac:dyDescent="0.2">
      <c r="C122" s="4">
        <v>1170</v>
      </c>
    </row>
    <row r="123" spans="3:3" x14ac:dyDescent="0.2">
      <c r="C123" s="4">
        <v>0</v>
      </c>
    </row>
    <row r="124" spans="3:3" x14ac:dyDescent="0.2">
      <c r="C124" s="4">
        <v>4088.86</v>
      </c>
    </row>
    <row r="125" spans="3:3" x14ac:dyDescent="0.2">
      <c r="C125" s="4">
        <v>2268.67</v>
      </c>
    </row>
    <row r="126" spans="3:3" x14ac:dyDescent="0.2">
      <c r="C126" s="4">
        <v>20435</v>
      </c>
    </row>
    <row r="129" spans="3:3" x14ac:dyDescent="0.2">
      <c r="C129" s="4">
        <v>0</v>
      </c>
    </row>
    <row r="130" spans="3:3" x14ac:dyDescent="0.2">
      <c r="C130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1" spans="3:3" x14ac:dyDescent="0.2">
      <c r="C141" s="4">
        <v>0</v>
      </c>
    </row>
    <row r="143" spans="3:3" x14ac:dyDescent="0.2">
      <c r="C143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50" spans="3:3" x14ac:dyDescent="0.2">
      <c r="C150" s="4">
        <v>0</v>
      </c>
    </row>
    <row r="152" spans="3:3" x14ac:dyDescent="0.2">
      <c r="C152" s="4">
        <v>0</v>
      </c>
    </row>
    <row r="153" spans="3:3" x14ac:dyDescent="0.2">
      <c r="C153" s="4">
        <v>0</v>
      </c>
    </row>
    <row r="154" spans="3:3" x14ac:dyDescent="0.2">
      <c r="C154" s="4">
        <v>0</v>
      </c>
    </row>
    <row r="155" spans="3:3" x14ac:dyDescent="0.2">
      <c r="C155" s="4">
        <v>0</v>
      </c>
    </row>
    <row r="156" spans="3:3" x14ac:dyDescent="0.2">
      <c r="C156" s="4">
        <v>0</v>
      </c>
    </row>
    <row r="158" spans="3:3" x14ac:dyDescent="0.2">
      <c r="C158" s="4">
        <v>0</v>
      </c>
    </row>
    <row r="159" spans="3:3" x14ac:dyDescent="0.2">
      <c r="C159" s="4">
        <v>0</v>
      </c>
    </row>
    <row r="162" spans="3:3" x14ac:dyDescent="0.2">
      <c r="C162" s="4">
        <v>0</v>
      </c>
    </row>
    <row r="163" spans="3:3" x14ac:dyDescent="0.2">
      <c r="C163" s="4">
        <v>0</v>
      </c>
    </row>
    <row r="165" spans="3:3" x14ac:dyDescent="0.2">
      <c r="C165" s="4">
        <v>0</v>
      </c>
    </row>
    <row r="166" spans="3:3" x14ac:dyDescent="0.2">
      <c r="C166" s="4">
        <v>0</v>
      </c>
    </row>
    <row r="168" spans="3:3" x14ac:dyDescent="0.2">
      <c r="C168" s="4">
        <v>0</v>
      </c>
    </row>
    <row r="169" spans="3:3" x14ac:dyDescent="0.2">
      <c r="C169" s="4">
        <v>0</v>
      </c>
    </row>
    <row r="172" spans="3:3" x14ac:dyDescent="0.2">
      <c r="C172" s="4">
        <v>0</v>
      </c>
    </row>
    <row r="173" spans="3:3" x14ac:dyDescent="0.2">
      <c r="C173" s="4">
        <v>0</v>
      </c>
    </row>
    <row r="175" spans="3:3" x14ac:dyDescent="0.2">
      <c r="C175" s="4">
        <v>0</v>
      </c>
    </row>
    <row r="176" spans="3:3" x14ac:dyDescent="0.2">
      <c r="C176" s="4">
        <v>0</v>
      </c>
    </row>
    <row r="178" spans="3:3" x14ac:dyDescent="0.2">
      <c r="C178" s="4">
        <v>0</v>
      </c>
    </row>
    <row r="179" spans="3:3" x14ac:dyDescent="0.2">
      <c r="C179" s="4">
        <v>0</v>
      </c>
    </row>
    <row r="181" spans="3:3" x14ac:dyDescent="0.2">
      <c r="C181" s="4">
        <v>0</v>
      </c>
    </row>
    <row r="183" spans="3:3" x14ac:dyDescent="0.2">
      <c r="C183" s="4">
        <v>0</v>
      </c>
    </row>
    <row r="184" spans="3:3" x14ac:dyDescent="0.2">
      <c r="C184" s="4">
        <v>0</v>
      </c>
    </row>
    <row r="187" spans="3:3" x14ac:dyDescent="0.2">
      <c r="C187" s="4">
        <v>0</v>
      </c>
    </row>
    <row r="188" spans="3:3" x14ac:dyDescent="0.2">
      <c r="C188" s="4">
        <v>0</v>
      </c>
    </row>
    <row r="189" spans="3:3" x14ac:dyDescent="0.2">
      <c r="C189" s="4">
        <v>0</v>
      </c>
    </row>
    <row r="190" spans="3:3" x14ac:dyDescent="0.2">
      <c r="C190" s="4">
        <v>0</v>
      </c>
    </row>
    <row r="191" spans="3:3" x14ac:dyDescent="0.2">
      <c r="C191" s="4">
        <v>24349.35</v>
      </c>
    </row>
    <row r="192" spans="3:3" x14ac:dyDescent="0.2">
      <c r="C192" s="4">
        <v>0</v>
      </c>
    </row>
    <row r="193" spans="3:3" x14ac:dyDescent="0.2">
      <c r="C193" s="4">
        <v>2636.04</v>
      </c>
    </row>
    <row r="194" spans="3:3" x14ac:dyDescent="0.2">
      <c r="C194" s="4">
        <v>0</v>
      </c>
    </row>
    <row r="196" spans="3:3" x14ac:dyDescent="0.2">
      <c r="C196" s="4">
        <v>0</v>
      </c>
    </row>
    <row r="197" spans="3:3" x14ac:dyDescent="0.2">
      <c r="C197" s="4">
        <v>0</v>
      </c>
    </row>
    <row r="199" spans="3:3" x14ac:dyDescent="0.2">
      <c r="C199" s="4">
        <v>0</v>
      </c>
    </row>
    <row r="200" spans="3:3" x14ac:dyDescent="0.2">
      <c r="C200" s="4">
        <v>0</v>
      </c>
    </row>
    <row r="201" spans="3:3" x14ac:dyDescent="0.2">
      <c r="C201" s="4">
        <v>0</v>
      </c>
    </row>
    <row r="202" spans="3:3" x14ac:dyDescent="0.2">
      <c r="C202" s="4">
        <v>0</v>
      </c>
    </row>
    <row r="203" spans="3:3" x14ac:dyDescent="0.2">
      <c r="C203" s="4">
        <v>0</v>
      </c>
    </row>
    <row r="205" spans="3:3" x14ac:dyDescent="0.2">
      <c r="C205" s="4">
        <v>0</v>
      </c>
    </row>
    <row r="207" spans="3:3" x14ac:dyDescent="0.2">
      <c r="C207" s="4">
        <v>0</v>
      </c>
    </row>
    <row r="209" spans="3:3" x14ac:dyDescent="0.2">
      <c r="C209" s="4">
        <v>0</v>
      </c>
    </row>
    <row r="210" spans="3:3" x14ac:dyDescent="0.2">
      <c r="C210" s="4">
        <v>0</v>
      </c>
    </row>
    <row r="211" spans="3:3" x14ac:dyDescent="0.2">
      <c r="C211" s="4">
        <v>0</v>
      </c>
    </row>
    <row r="212" spans="3:3" x14ac:dyDescent="0.2">
      <c r="C212" s="4">
        <v>0</v>
      </c>
    </row>
    <row r="213" spans="3:3" x14ac:dyDescent="0.2">
      <c r="C213" s="4">
        <v>0</v>
      </c>
    </row>
    <row r="214" spans="3:3" x14ac:dyDescent="0.2">
      <c r="C214" s="4">
        <v>0</v>
      </c>
    </row>
    <row r="215" spans="3:3" x14ac:dyDescent="0.2">
      <c r="C215" s="4">
        <v>0</v>
      </c>
    </row>
    <row r="216" spans="3:3" x14ac:dyDescent="0.2">
      <c r="C216" s="4">
        <v>0</v>
      </c>
    </row>
    <row r="217" spans="3:3" x14ac:dyDescent="0.2">
      <c r="C217" s="4">
        <v>0</v>
      </c>
    </row>
    <row r="220" spans="3:3" x14ac:dyDescent="0.2">
      <c r="C220" s="4">
        <v>0</v>
      </c>
    </row>
  </sheetData>
  <sheetProtection formatCells="0" formatColumns="0" formatRows="0" autoFilter="0" pivotTables="0"/>
  <mergeCells count="5">
    <mergeCell ref="A1:B1"/>
    <mergeCell ref="A2:B2"/>
    <mergeCell ref="A3:B3"/>
    <mergeCell ref="A4:E4"/>
    <mergeCell ref="A44:C45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5"/>
  <sheetViews>
    <sheetView showGridLines="0" workbookViewId="0">
      <selection activeCell="B24" sqref="B24:C25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27.7109375" style="38" customWidth="1"/>
    <col min="4" max="16384" width="11.42578125" style="38"/>
  </cols>
  <sheetData>
    <row r="1" spans="1:3" s="37" customFormat="1" ht="18" customHeight="1" x14ac:dyDescent="0.25">
      <c r="A1" s="173" t="s">
        <v>672</v>
      </c>
      <c r="B1" s="174"/>
      <c r="C1" s="175"/>
    </row>
    <row r="2" spans="1:3" s="37" customFormat="1" ht="18" customHeight="1" x14ac:dyDescent="0.25">
      <c r="A2" s="176" t="s">
        <v>625</v>
      </c>
      <c r="B2" s="177"/>
      <c r="C2" s="178"/>
    </row>
    <row r="3" spans="1:3" s="37" customFormat="1" ht="18" customHeight="1" x14ac:dyDescent="0.25">
      <c r="A3" s="176" t="s">
        <v>673</v>
      </c>
      <c r="B3" s="177"/>
      <c r="C3" s="178"/>
    </row>
    <row r="4" spans="1:3" s="39" customFormat="1" ht="18" customHeight="1" x14ac:dyDescent="0.2">
      <c r="A4" s="179" t="s">
        <v>626</v>
      </c>
      <c r="B4" s="180"/>
      <c r="C4" s="181"/>
    </row>
    <row r="5" spans="1:3" x14ac:dyDescent="0.2">
      <c r="A5" s="53" t="s">
        <v>525</v>
      </c>
      <c r="B5" s="53"/>
      <c r="C5" s="130">
        <v>1413984</v>
      </c>
    </row>
    <row r="6" spans="1:3" x14ac:dyDescent="0.2">
      <c r="A6" s="54"/>
      <c r="B6" s="55"/>
      <c r="C6" s="56"/>
    </row>
    <row r="7" spans="1:3" x14ac:dyDescent="0.2">
      <c r="A7" s="63" t="s">
        <v>526</v>
      </c>
      <c r="B7" s="63"/>
      <c r="C7" s="131">
        <f>SUM(C8:C13)</f>
        <v>0</v>
      </c>
    </row>
    <row r="8" spans="1:3" x14ac:dyDescent="0.2">
      <c r="A8" s="70" t="s">
        <v>527</v>
      </c>
      <c r="B8" s="69" t="s">
        <v>344</v>
      </c>
      <c r="C8" s="132">
        <v>0</v>
      </c>
    </row>
    <row r="9" spans="1:3" x14ac:dyDescent="0.2">
      <c r="A9" s="57" t="s">
        <v>528</v>
      </c>
      <c r="B9" s="58" t="s">
        <v>537</v>
      </c>
      <c r="C9" s="132">
        <v>0</v>
      </c>
    </row>
    <row r="10" spans="1:3" x14ac:dyDescent="0.2">
      <c r="A10" s="57" t="s">
        <v>529</v>
      </c>
      <c r="B10" s="58" t="s">
        <v>352</v>
      </c>
      <c r="C10" s="132">
        <v>0</v>
      </c>
    </row>
    <row r="11" spans="1:3" x14ac:dyDescent="0.2">
      <c r="A11" s="57" t="s">
        <v>530</v>
      </c>
      <c r="B11" s="58" t="s">
        <v>353</v>
      </c>
      <c r="C11" s="132">
        <v>0</v>
      </c>
    </row>
    <row r="12" spans="1:3" x14ac:dyDescent="0.2">
      <c r="A12" s="57" t="s">
        <v>531</v>
      </c>
      <c r="B12" s="58" t="s">
        <v>354</v>
      </c>
      <c r="C12" s="132">
        <v>0</v>
      </c>
    </row>
    <row r="13" spans="1:3" x14ac:dyDescent="0.2">
      <c r="A13" s="59" t="s">
        <v>532</v>
      </c>
      <c r="B13" s="60" t="s">
        <v>533</v>
      </c>
      <c r="C13" s="132">
        <v>0</v>
      </c>
    </row>
    <row r="14" spans="1:3" x14ac:dyDescent="0.2">
      <c r="A14" s="54"/>
      <c r="B14" s="61"/>
      <c r="C14" s="62"/>
    </row>
    <row r="15" spans="1:3" x14ac:dyDescent="0.2">
      <c r="A15" s="63" t="s">
        <v>83</v>
      </c>
      <c r="B15" s="55"/>
      <c r="C15" s="131">
        <f>SUM(C16:C18)</f>
        <v>0</v>
      </c>
    </row>
    <row r="16" spans="1:3" x14ac:dyDescent="0.2">
      <c r="A16" s="64">
        <v>3.1</v>
      </c>
      <c r="B16" s="58" t="s">
        <v>536</v>
      </c>
      <c r="C16" s="132">
        <v>0</v>
      </c>
    </row>
    <row r="17" spans="1:3" x14ac:dyDescent="0.2">
      <c r="A17" s="65">
        <v>3.2</v>
      </c>
      <c r="B17" s="58" t="s">
        <v>534</v>
      </c>
      <c r="C17" s="132">
        <v>0</v>
      </c>
    </row>
    <row r="18" spans="1:3" x14ac:dyDescent="0.2">
      <c r="A18" s="65">
        <v>3.3</v>
      </c>
      <c r="B18" s="60" t="s">
        <v>535</v>
      </c>
      <c r="C18" s="133">
        <v>0</v>
      </c>
    </row>
    <row r="19" spans="1:3" x14ac:dyDescent="0.2">
      <c r="A19" s="54"/>
      <c r="B19" s="66"/>
      <c r="C19" s="67"/>
    </row>
    <row r="20" spans="1:3" x14ac:dyDescent="0.2">
      <c r="A20" s="68" t="s">
        <v>82</v>
      </c>
      <c r="B20" s="68"/>
      <c r="C20" s="130">
        <f>C5+C7-C15</f>
        <v>1413984</v>
      </c>
    </row>
    <row r="21" spans="1:3" ht="15" customHeight="1" x14ac:dyDescent="0.2">
      <c r="A21" s="182" t="s">
        <v>637</v>
      </c>
      <c r="B21" s="182"/>
      <c r="C21" s="182"/>
    </row>
    <row r="22" spans="1:3" x14ac:dyDescent="0.2">
      <c r="A22" s="183"/>
      <c r="B22" s="183"/>
      <c r="C22" s="183"/>
    </row>
    <row r="24" spans="1:3" x14ac:dyDescent="0.2">
      <c r="B24" s="150" t="s">
        <v>674</v>
      </c>
      <c r="C24" s="153" t="s">
        <v>675</v>
      </c>
    </row>
    <row r="25" spans="1:3" x14ac:dyDescent="0.2">
      <c r="B25" s="154" t="s">
        <v>676</v>
      </c>
      <c r="C25" s="154" t="s">
        <v>677</v>
      </c>
    </row>
  </sheetData>
  <mergeCells count="5">
    <mergeCell ref="A1:C1"/>
    <mergeCell ref="A2:C2"/>
    <mergeCell ref="A3:C3"/>
    <mergeCell ref="A4:C4"/>
    <mergeCell ref="A21:C22"/>
  </mergeCells>
  <pageMargins left="0.7" right="0.7" top="0.75" bottom="0.75" header="0.3" footer="0.3"/>
  <pageSetup scale="96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4"/>
  <sheetViews>
    <sheetView showGridLines="0" workbookViewId="0">
      <selection activeCell="B43" sqref="B43:C44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23.7109375" style="38" customWidth="1"/>
    <col min="4" max="16384" width="11.42578125" style="38"/>
  </cols>
  <sheetData>
    <row r="1" spans="1:3" s="40" customFormat="1" ht="18.95" customHeight="1" x14ac:dyDescent="0.25">
      <c r="A1" s="184" t="s">
        <v>672</v>
      </c>
      <c r="B1" s="185"/>
      <c r="C1" s="186"/>
    </row>
    <row r="2" spans="1:3" s="40" customFormat="1" ht="18.95" customHeight="1" x14ac:dyDescent="0.25">
      <c r="A2" s="187" t="s">
        <v>627</v>
      </c>
      <c r="B2" s="188"/>
      <c r="C2" s="189"/>
    </row>
    <row r="3" spans="1:3" s="40" customFormat="1" ht="18.95" customHeight="1" x14ac:dyDescent="0.25">
      <c r="A3" s="187" t="s">
        <v>673</v>
      </c>
      <c r="B3" s="188"/>
      <c r="C3" s="189"/>
    </row>
    <row r="4" spans="1:3" x14ac:dyDescent="0.2">
      <c r="A4" s="179" t="s">
        <v>626</v>
      </c>
      <c r="B4" s="180"/>
      <c r="C4" s="181"/>
    </row>
    <row r="5" spans="1:3" x14ac:dyDescent="0.2">
      <c r="A5" s="78" t="s">
        <v>538</v>
      </c>
      <c r="B5" s="53"/>
      <c r="C5" s="134">
        <v>1672848.71</v>
      </c>
    </row>
    <row r="6" spans="1:3" x14ac:dyDescent="0.2">
      <c r="A6" s="72"/>
      <c r="B6" s="55"/>
      <c r="C6" s="73"/>
    </row>
    <row r="7" spans="1:3" x14ac:dyDescent="0.2">
      <c r="A7" s="63" t="s">
        <v>539</v>
      </c>
      <c r="B7" s="74"/>
      <c r="C7" s="131">
        <f>SUM(C8:C28)</f>
        <v>30690.01</v>
      </c>
    </row>
    <row r="8" spans="1:3" x14ac:dyDescent="0.2">
      <c r="A8" s="119">
        <v>2.1</v>
      </c>
      <c r="B8" s="79" t="s">
        <v>372</v>
      </c>
      <c r="C8" s="135">
        <v>0</v>
      </c>
    </row>
    <row r="9" spans="1:3" x14ac:dyDescent="0.2">
      <c r="A9" s="119">
        <v>2.2000000000000002</v>
      </c>
      <c r="B9" s="79" t="s">
        <v>369</v>
      </c>
      <c r="C9" s="135">
        <v>0</v>
      </c>
    </row>
    <row r="10" spans="1:3" x14ac:dyDescent="0.2">
      <c r="A10" s="84">
        <v>2.2999999999999998</v>
      </c>
      <c r="B10" s="71" t="s">
        <v>239</v>
      </c>
      <c r="C10" s="135">
        <v>30690.01</v>
      </c>
    </row>
    <row r="11" spans="1:3" x14ac:dyDescent="0.2">
      <c r="A11" s="84">
        <v>2.4</v>
      </c>
      <c r="B11" s="71" t="s">
        <v>240</v>
      </c>
      <c r="C11" s="135">
        <v>0</v>
      </c>
    </row>
    <row r="12" spans="1:3" x14ac:dyDescent="0.2">
      <c r="A12" s="84">
        <v>2.5</v>
      </c>
      <c r="B12" s="71" t="s">
        <v>241</v>
      </c>
      <c r="C12" s="135">
        <v>0</v>
      </c>
    </row>
    <row r="13" spans="1:3" x14ac:dyDescent="0.2">
      <c r="A13" s="84">
        <v>2.6</v>
      </c>
      <c r="B13" s="71" t="s">
        <v>242</v>
      </c>
      <c r="C13" s="135">
        <v>0</v>
      </c>
    </row>
    <row r="14" spans="1:3" x14ac:dyDescent="0.2">
      <c r="A14" s="84">
        <v>2.7</v>
      </c>
      <c r="B14" s="71" t="s">
        <v>243</v>
      </c>
      <c r="C14" s="135">
        <v>0</v>
      </c>
    </row>
    <row r="15" spans="1:3" x14ac:dyDescent="0.2">
      <c r="A15" s="84">
        <v>2.8</v>
      </c>
      <c r="B15" s="71" t="s">
        <v>244</v>
      </c>
      <c r="C15" s="135">
        <v>0</v>
      </c>
    </row>
    <row r="16" spans="1:3" x14ac:dyDescent="0.2">
      <c r="A16" s="84">
        <v>2.9</v>
      </c>
      <c r="B16" s="71" t="s">
        <v>246</v>
      </c>
      <c r="C16" s="135">
        <v>0</v>
      </c>
    </row>
    <row r="17" spans="1:3" x14ac:dyDescent="0.2">
      <c r="A17" s="84" t="s">
        <v>540</v>
      </c>
      <c r="B17" s="71" t="s">
        <v>541</v>
      </c>
      <c r="C17" s="135">
        <v>0</v>
      </c>
    </row>
    <row r="18" spans="1:3" x14ac:dyDescent="0.2">
      <c r="A18" s="84" t="s">
        <v>570</v>
      </c>
      <c r="B18" s="71" t="s">
        <v>248</v>
      </c>
      <c r="C18" s="135">
        <v>0</v>
      </c>
    </row>
    <row r="19" spans="1:3" x14ac:dyDescent="0.2">
      <c r="A19" s="84" t="s">
        <v>571</v>
      </c>
      <c r="B19" s="71" t="s">
        <v>542</v>
      </c>
      <c r="C19" s="135">
        <v>0</v>
      </c>
    </row>
    <row r="20" spans="1:3" x14ac:dyDescent="0.2">
      <c r="A20" s="84" t="s">
        <v>572</v>
      </c>
      <c r="B20" s="71" t="s">
        <v>543</v>
      </c>
      <c r="C20" s="135">
        <v>0</v>
      </c>
    </row>
    <row r="21" spans="1:3" x14ac:dyDescent="0.2">
      <c r="A21" s="84" t="s">
        <v>573</v>
      </c>
      <c r="B21" s="71" t="s">
        <v>544</v>
      </c>
      <c r="C21" s="135">
        <v>0</v>
      </c>
    </row>
    <row r="22" spans="1:3" x14ac:dyDescent="0.2">
      <c r="A22" s="84" t="s">
        <v>545</v>
      </c>
      <c r="B22" s="71" t="s">
        <v>546</v>
      </c>
      <c r="C22" s="135">
        <v>0</v>
      </c>
    </row>
    <row r="23" spans="1:3" x14ac:dyDescent="0.2">
      <c r="A23" s="84" t="s">
        <v>547</v>
      </c>
      <c r="B23" s="71" t="s">
        <v>548</v>
      </c>
      <c r="C23" s="135">
        <v>0</v>
      </c>
    </row>
    <row r="24" spans="1:3" x14ac:dyDescent="0.2">
      <c r="A24" s="84" t="s">
        <v>549</v>
      </c>
      <c r="B24" s="71" t="s">
        <v>550</v>
      </c>
      <c r="C24" s="135">
        <v>0</v>
      </c>
    </row>
    <row r="25" spans="1:3" x14ac:dyDescent="0.2">
      <c r="A25" s="84" t="s">
        <v>551</v>
      </c>
      <c r="B25" s="71" t="s">
        <v>552</v>
      </c>
      <c r="C25" s="135">
        <v>0</v>
      </c>
    </row>
    <row r="26" spans="1:3" x14ac:dyDescent="0.2">
      <c r="A26" s="84" t="s">
        <v>553</v>
      </c>
      <c r="B26" s="71" t="s">
        <v>554</v>
      </c>
      <c r="C26" s="135">
        <v>0</v>
      </c>
    </row>
    <row r="27" spans="1:3" x14ac:dyDescent="0.2">
      <c r="A27" s="84" t="s">
        <v>555</v>
      </c>
      <c r="B27" s="71" t="s">
        <v>556</v>
      </c>
      <c r="C27" s="135">
        <v>0</v>
      </c>
    </row>
    <row r="28" spans="1:3" x14ac:dyDescent="0.2">
      <c r="A28" s="84" t="s">
        <v>557</v>
      </c>
      <c r="B28" s="79" t="s">
        <v>558</v>
      </c>
      <c r="C28" s="135">
        <v>0</v>
      </c>
    </row>
    <row r="29" spans="1:3" x14ac:dyDescent="0.2">
      <c r="A29" s="85"/>
      <c r="B29" s="80"/>
      <c r="C29" s="81"/>
    </row>
    <row r="30" spans="1:3" x14ac:dyDescent="0.2">
      <c r="A30" s="82" t="s">
        <v>559</v>
      </c>
      <c r="B30" s="83"/>
      <c r="C30" s="136">
        <f>SUM(C31:C37)</f>
        <v>26985.39</v>
      </c>
    </row>
    <row r="31" spans="1:3" x14ac:dyDescent="0.2">
      <c r="A31" s="84" t="s">
        <v>560</v>
      </c>
      <c r="B31" s="71" t="s">
        <v>441</v>
      </c>
      <c r="C31" s="135">
        <v>26985.39</v>
      </c>
    </row>
    <row r="32" spans="1:3" x14ac:dyDescent="0.2">
      <c r="A32" s="84" t="s">
        <v>561</v>
      </c>
      <c r="B32" s="71" t="s">
        <v>80</v>
      </c>
      <c r="C32" s="135">
        <v>0</v>
      </c>
    </row>
    <row r="33" spans="1:3" x14ac:dyDescent="0.2">
      <c r="A33" s="84" t="s">
        <v>562</v>
      </c>
      <c r="B33" s="71" t="s">
        <v>451</v>
      </c>
      <c r="C33" s="135">
        <v>0</v>
      </c>
    </row>
    <row r="34" spans="1:3" x14ac:dyDescent="0.2">
      <c r="A34" s="84" t="s">
        <v>563</v>
      </c>
      <c r="B34" s="71" t="s">
        <v>564</v>
      </c>
      <c r="C34" s="135">
        <v>0</v>
      </c>
    </row>
    <row r="35" spans="1:3" x14ac:dyDescent="0.2">
      <c r="A35" s="84" t="s">
        <v>565</v>
      </c>
      <c r="B35" s="71" t="s">
        <v>566</v>
      </c>
      <c r="C35" s="135">
        <v>0</v>
      </c>
    </row>
    <row r="36" spans="1:3" x14ac:dyDescent="0.2">
      <c r="A36" s="84" t="s">
        <v>567</v>
      </c>
      <c r="B36" s="71" t="s">
        <v>459</v>
      </c>
      <c r="C36" s="135">
        <v>0</v>
      </c>
    </row>
    <row r="37" spans="1:3" x14ac:dyDescent="0.2">
      <c r="A37" s="84" t="s">
        <v>568</v>
      </c>
      <c r="B37" s="79" t="s">
        <v>569</v>
      </c>
      <c r="C37" s="137">
        <v>0</v>
      </c>
    </row>
    <row r="38" spans="1:3" x14ac:dyDescent="0.2">
      <c r="A38" s="72"/>
      <c r="B38" s="75"/>
      <c r="C38" s="76"/>
    </row>
    <row r="39" spans="1:3" x14ac:dyDescent="0.2">
      <c r="A39" s="77" t="s">
        <v>84</v>
      </c>
      <c r="B39" s="53"/>
      <c r="C39" s="130">
        <f>C5-C7+C30</f>
        <v>1669144.0899999999</v>
      </c>
    </row>
    <row r="41" spans="1:3" ht="27" customHeight="1" x14ac:dyDescent="0.2">
      <c r="A41" s="183" t="s">
        <v>637</v>
      </c>
      <c r="B41" s="183"/>
      <c r="C41" s="183"/>
    </row>
    <row r="43" spans="1:3" x14ac:dyDescent="0.2">
      <c r="B43" s="150" t="s">
        <v>674</v>
      </c>
      <c r="C43" s="153" t="s">
        <v>675</v>
      </c>
    </row>
    <row r="44" spans="1:3" x14ac:dyDescent="0.2">
      <c r="B44" s="154" t="s">
        <v>676</v>
      </c>
      <c r="C44" s="154" t="s">
        <v>677</v>
      </c>
    </row>
  </sheetData>
  <mergeCells count="5">
    <mergeCell ref="A1:C1"/>
    <mergeCell ref="A2:C2"/>
    <mergeCell ref="A3:C3"/>
    <mergeCell ref="A4:C4"/>
    <mergeCell ref="A41:C41"/>
  </mergeCell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7"/>
  <sheetViews>
    <sheetView topLeftCell="A10" zoomScale="85" zoomScaleNormal="85" workbookViewId="0">
      <selection activeCell="D57" sqref="D57:E5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10" width="18" style="29" customWidth="1"/>
    <col min="11" max="16384" width="9.140625" style="29"/>
  </cols>
  <sheetData>
    <row r="1" spans="1:10" ht="18.95" customHeight="1" x14ac:dyDescent="0.2">
      <c r="A1" s="171" t="s">
        <v>672</v>
      </c>
      <c r="B1" s="190"/>
      <c r="C1" s="190"/>
      <c r="D1" s="190"/>
      <c r="E1" s="190"/>
      <c r="F1" s="190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90"/>
      <c r="C2" s="190"/>
      <c r="D2" s="190"/>
      <c r="E2" s="190"/>
      <c r="F2" s="190"/>
      <c r="G2" s="27" t="s">
        <v>618</v>
      </c>
      <c r="H2" s="28" t="s">
        <v>620</v>
      </c>
    </row>
    <row r="3" spans="1:10" ht="18.95" customHeight="1" x14ac:dyDescent="0.2">
      <c r="A3" s="191" t="s">
        <v>673</v>
      </c>
      <c r="B3" s="192"/>
      <c r="C3" s="192"/>
      <c r="D3" s="192"/>
      <c r="E3" s="192"/>
      <c r="F3" s="192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22.5" customHeight="1" x14ac:dyDescent="0.2">
      <c r="A7" s="129" t="s">
        <v>146</v>
      </c>
      <c r="B7" s="129" t="s">
        <v>491</v>
      </c>
      <c r="C7" s="163" t="s">
        <v>180</v>
      </c>
      <c r="D7" s="163" t="s">
        <v>492</v>
      </c>
      <c r="E7" s="163" t="s">
        <v>493</v>
      </c>
      <c r="F7" s="163" t="s">
        <v>179</v>
      </c>
      <c r="G7" s="163" t="s">
        <v>124</v>
      </c>
      <c r="H7" s="163" t="s">
        <v>182</v>
      </c>
      <c r="I7" s="163" t="s">
        <v>183</v>
      </c>
      <c r="J7" s="163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6423977.2699999996</v>
      </c>
      <c r="E40" s="34">
        <v>-6423977.2699999996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12322020.390000001</v>
      </c>
      <c r="E41" s="34">
        <v>-12322020.390000001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5191051.12</v>
      </c>
      <c r="E42" s="34">
        <v>-5191051.12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2474472</v>
      </c>
      <c r="E43" s="34">
        <v>-2474472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3534960</v>
      </c>
      <c r="E44" s="34">
        <v>-3534960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4314761.51</v>
      </c>
      <c r="E45" s="34">
        <v>-4314761.51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10666158.359999999</v>
      </c>
      <c r="E46" s="34">
        <v>-10666158.359999999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4686440.83</v>
      </c>
      <c r="E47" s="34">
        <v>-4686440.83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3071566.2</v>
      </c>
      <c r="E48" s="34">
        <v>-3071566.2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3111435.35</v>
      </c>
      <c r="E49" s="34">
        <v>-3111435.35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3071566.2</v>
      </c>
      <c r="E50" s="34">
        <v>-3071566.2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5117499.42</v>
      </c>
      <c r="E51" s="34">
        <v>-5117499.42</v>
      </c>
      <c r="F51" s="34">
        <f t="shared" si="0"/>
        <v>0</v>
      </c>
    </row>
    <row r="53" spans="1:6" x14ac:dyDescent="0.2">
      <c r="B53" s="29" t="s">
        <v>637</v>
      </c>
    </row>
    <row r="56" spans="1:6" x14ac:dyDescent="0.2">
      <c r="B56" s="150" t="s">
        <v>674</v>
      </c>
      <c r="D56" s="169" t="s">
        <v>675</v>
      </c>
      <c r="E56" s="169"/>
    </row>
    <row r="57" spans="1:6" x14ac:dyDescent="0.2">
      <c r="B57" s="154" t="s">
        <v>676</v>
      </c>
      <c r="D57" s="170" t="s">
        <v>677</v>
      </c>
      <c r="E57" s="17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56:E56"/>
    <mergeCell ref="D57:E57"/>
  </mergeCells>
  <pageMargins left="0.7" right="0.7" top="0.75" bottom="0.75" header="0.3" footer="0.3"/>
  <pageSetup paperSize="9" scale="59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93" t="s">
        <v>34</v>
      </c>
      <c r="B5" s="193"/>
      <c r="C5" s="193"/>
      <c r="D5" s="193"/>
      <c r="E5" s="193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2" t="s">
        <v>125</v>
      </c>
      <c r="B9" s="111"/>
      <c r="C9" s="111"/>
      <c r="D9" s="111"/>
    </row>
    <row r="10" spans="1:8" s="110" customFormat="1" ht="26.1" customHeight="1" x14ac:dyDescent="0.2">
      <c r="A10" s="113" t="s">
        <v>600</v>
      </c>
      <c r="B10" s="194" t="s">
        <v>36</v>
      </c>
      <c r="C10" s="194"/>
      <c r="D10" s="194"/>
      <c r="E10" s="194"/>
    </row>
    <row r="11" spans="1:8" s="110" customFormat="1" ht="12.95" customHeight="1" x14ac:dyDescent="0.2">
      <c r="A11" s="114" t="s">
        <v>601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602</v>
      </c>
      <c r="B12" s="194" t="s">
        <v>38</v>
      </c>
      <c r="C12" s="194"/>
      <c r="D12" s="194"/>
      <c r="E12" s="194"/>
    </row>
    <row r="13" spans="1:8" s="110" customFormat="1" ht="26.1" customHeight="1" x14ac:dyDescent="0.2">
      <c r="A13" s="114" t="s">
        <v>603</v>
      </c>
      <c r="B13" s="194" t="s">
        <v>39</v>
      </c>
      <c r="C13" s="194"/>
      <c r="D13" s="194"/>
      <c r="E13" s="194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604</v>
      </c>
      <c r="B15" s="115" t="s">
        <v>40</v>
      </c>
    </row>
    <row r="16" spans="1:8" s="110" customFormat="1" ht="12.95" customHeight="1" x14ac:dyDescent="0.2">
      <c r="A16" s="114" t="s">
        <v>605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2" t="s">
        <v>97</v>
      </c>
    </row>
    <row r="19" spans="1:4" s="110" customFormat="1" ht="12.95" customHeight="1" x14ac:dyDescent="0.2">
      <c r="A19" s="118" t="s">
        <v>606</v>
      </c>
    </row>
    <row r="20" spans="1:4" s="110" customFormat="1" ht="12.95" customHeight="1" x14ac:dyDescent="0.2">
      <c r="A20" s="118" t="s">
        <v>607</v>
      </c>
    </row>
    <row r="21" spans="1:4" s="110" customFormat="1" x14ac:dyDescent="0.2">
      <c r="A21" s="111"/>
    </row>
    <row r="22" spans="1:4" s="110" customFormat="1" x14ac:dyDescent="0.2">
      <c r="A22" s="111" t="s">
        <v>520</v>
      </c>
      <c r="B22" s="111"/>
      <c r="C22" s="111"/>
      <c r="D22" s="111"/>
    </row>
    <row r="23" spans="1:4" s="110" customFormat="1" x14ac:dyDescent="0.2">
      <c r="A23" s="111" t="s">
        <v>521</v>
      </c>
      <c r="B23" s="111"/>
      <c r="C23" s="111"/>
      <c r="D23" s="111"/>
    </row>
    <row r="24" spans="1:4" s="110" customFormat="1" x14ac:dyDescent="0.2">
      <c r="A24" s="111" t="s">
        <v>522</v>
      </c>
      <c r="B24" s="111"/>
      <c r="C24" s="111"/>
      <c r="D24" s="111"/>
    </row>
    <row r="25" spans="1:4" s="110" customFormat="1" x14ac:dyDescent="0.2">
      <c r="A25" s="111" t="s">
        <v>523</v>
      </c>
      <c r="B25" s="111"/>
      <c r="C25" s="111"/>
      <c r="D25" s="111"/>
    </row>
    <row r="26" spans="1:4" s="110" customFormat="1" x14ac:dyDescent="0.2">
      <c r="A26" s="111" t="s">
        <v>524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98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6"/>
  <sheetViews>
    <sheetView topLeftCell="A79" zoomScale="55" zoomScaleNormal="55" workbookViewId="0">
      <selection activeCell="E156" sqref="B155:E15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7" t="s">
        <v>672</v>
      </c>
      <c r="B1" s="168"/>
      <c r="C1" s="168"/>
      <c r="D1" s="168"/>
      <c r="E1" s="168"/>
      <c r="F1" s="168"/>
      <c r="G1" s="14" t="s">
        <v>617</v>
      </c>
      <c r="H1" s="25">
        <v>2022</v>
      </c>
    </row>
    <row r="2" spans="1:8" s="16" customFormat="1" ht="18.95" customHeight="1" x14ac:dyDescent="0.25">
      <c r="A2" s="167" t="s">
        <v>621</v>
      </c>
      <c r="B2" s="168"/>
      <c r="C2" s="168"/>
      <c r="D2" s="168"/>
      <c r="E2" s="168"/>
      <c r="F2" s="168"/>
      <c r="G2" s="14" t="s">
        <v>618</v>
      </c>
      <c r="H2" s="25" t="s">
        <v>620</v>
      </c>
    </row>
    <row r="3" spans="1:8" s="16" customFormat="1" ht="18.95" customHeight="1" x14ac:dyDescent="0.25">
      <c r="A3" s="167" t="s">
        <v>673</v>
      </c>
      <c r="B3" s="168"/>
      <c r="C3" s="168"/>
      <c r="D3" s="168"/>
      <c r="E3" s="168"/>
      <c r="F3" s="168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10892.4</v>
      </c>
      <c r="D62" s="24">
        <f t="shared" ref="D62:E62" si="0">SUM(D63:D70)</f>
        <v>1089.24</v>
      </c>
      <c r="E62" s="24">
        <f t="shared" si="0"/>
        <v>-115813.87</v>
      </c>
    </row>
    <row r="63" spans="1:9" x14ac:dyDescent="0.2">
      <c r="A63" s="22">
        <v>1241</v>
      </c>
      <c r="B63" s="20" t="s">
        <v>239</v>
      </c>
      <c r="C63" s="24">
        <v>0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240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-113000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10892.4</v>
      </c>
      <c r="D68" s="24">
        <v>1089.24</v>
      </c>
      <c r="E68" s="24">
        <v>-2813.87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30562.400000000001</v>
      </c>
      <c r="D74" s="24">
        <f>SUM(D75:D79)</f>
        <v>2636.04</v>
      </c>
      <c r="E74" s="24">
        <f>SUM(E75:E79)</f>
        <v>28733.47</v>
      </c>
    </row>
    <row r="75" spans="1:9" x14ac:dyDescent="0.2">
      <c r="A75" s="22">
        <v>1251</v>
      </c>
      <c r="B75" s="20" t="s">
        <v>249</v>
      </c>
      <c r="C75" s="24">
        <v>30562.400000000001</v>
      </c>
      <c r="D75" s="24">
        <v>2636.04</v>
      </c>
      <c r="E75" s="24">
        <v>28733.47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1157414.6399999999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1157414.6399999999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f>SUM(C98:C100)</f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5" x14ac:dyDescent="0.2">
      <c r="A145" s="22">
        <v>2199</v>
      </c>
      <c r="B145" s="20" t="s">
        <v>300</v>
      </c>
      <c r="C145" s="24">
        <v>0</v>
      </c>
    </row>
    <row r="146" spans="1:5" x14ac:dyDescent="0.2">
      <c r="A146" s="22">
        <v>2240</v>
      </c>
      <c r="B146" s="20" t="s">
        <v>301</v>
      </c>
      <c r="C146" s="24">
        <f>SUM(C147:C149)</f>
        <v>0</v>
      </c>
    </row>
    <row r="147" spans="1:5" x14ac:dyDescent="0.2">
      <c r="A147" s="22">
        <v>2241</v>
      </c>
      <c r="B147" s="20" t="s">
        <v>302</v>
      </c>
      <c r="C147" s="24">
        <v>0</v>
      </c>
    </row>
    <row r="148" spans="1:5" x14ac:dyDescent="0.2">
      <c r="A148" s="22">
        <v>2242</v>
      </c>
      <c r="B148" s="20" t="s">
        <v>303</v>
      </c>
      <c r="C148" s="24">
        <v>0</v>
      </c>
    </row>
    <row r="149" spans="1:5" x14ac:dyDescent="0.2">
      <c r="A149" s="22">
        <v>2249</v>
      </c>
      <c r="B149" s="20" t="s">
        <v>304</v>
      </c>
      <c r="C149" s="24">
        <v>0</v>
      </c>
    </row>
    <row r="151" spans="1:5" x14ac:dyDescent="0.2">
      <c r="B151" s="20" t="s">
        <v>637</v>
      </c>
    </row>
    <row r="155" spans="1:5" x14ac:dyDescent="0.2">
      <c r="B155" s="150" t="s">
        <v>674</v>
      </c>
      <c r="C155" s="151"/>
      <c r="D155" s="152"/>
      <c r="E155" s="153" t="s">
        <v>675</v>
      </c>
    </row>
    <row r="156" spans="1:5" x14ac:dyDescent="0.2">
      <c r="B156" s="154" t="s">
        <v>676</v>
      </c>
      <c r="C156" s="151"/>
      <c r="D156" s="152"/>
      <c r="E156" s="15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115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190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149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595</v>
      </c>
    </row>
    <row r="10" spans="1:2" ht="15" customHeight="1" x14ac:dyDescent="0.2">
      <c r="A10" s="94"/>
      <c r="B10" s="93" t="s">
        <v>596</v>
      </c>
    </row>
    <row r="11" spans="1:2" ht="15" customHeight="1" x14ac:dyDescent="0.2">
      <c r="A11" s="94"/>
      <c r="B11" s="93" t="s">
        <v>127</v>
      </c>
    </row>
    <row r="12" spans="1:2" ht="15" customHeight="1" x14ac:dyDescent="0.2">
      <c r="A12" s="94"/>
      <c r="B12" s="93" t="s">
        <v>126</v>
      </c>
    </row>
    <row r="13" spans="1:2" ht="15" customHeight="1" x14ac:dyDescent="0.2">
      <c r="A13" s="94"/>
      <c r="B13" s="93" t="s">
        <v>128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137</v>
      </c>
    </row>
    <row r="20" spans="1:2" x14ac:dyDescent="0.2">
      <c r="A20" s="94"/>
    </row>
    <row r="21" spans="1:2" ht="15" customHeight="1" x14ac:dyDescent="0.2">
      <c r="A21" s="92" t="s">
        <v>133</v>
      </c>
      <c r="B21" s="1" t="s">
        <v>188</v>
      </c>
    </row>
    <row r="22" spans="1:2" ht="15" customHeight="1" x14ac:dyDescent="0.2">
      <c r="A22" s="94"/>
      <c r="B22" s="98" t="s">
        <v>189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129</v>
      </c>
    </row>
    <row r="26" spans="1:2" ht="15" customHeight="1" x14ac:dyDescent="0.2">
      <c r="A26" s="94"/>
      <c r="B26" s="97" t="s">
        <v>130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136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131</v>
      </c>
    </row>
    <row r="37" spans="1:2" ht="15" customHeight="1" x14ac:dyDescent="0.2">
      <c r="A37" s="94"/>
      <c r="B37" s="93" t="s">
        <v>138</v>
      </c>
    </row>
    <row r="38" spans="1:2" ht="15" customHeight="1" x14ac:dyDescent="0.2">
      <c r="A38" s="94"/>
      <c r="B38" s="100" t="s">
        <v>191</v>
      </c>
    </row>
    <row r="39" spans="1:2" ht="15" customHeight="1" x14ac:dyDescent="0.2">
      <c r="A39" s="94"/>
      <c r="B39" s="93" t="s">
        <v>192</v>
      </c>
    </row>
    <row r="40" spans="1:2" ht="15" customHeight="1" x14ac:dyDescent="0.2">
      <c r="A40" s="94"/>
      <c r="B40" s="93" t="s">
        <v>134</v>
      </c>
    </row>
    <row r="41" spans="1:2" ht="15" customHeight="1" x14ac:dyDescent="0.2">
      <c r="A41" s="94"/>
      <c r="B41" s="93" t="s">
        <v>135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139</v>
      </c>
    </row>
    <row r="44" spans="1:2" ht="15" customHeight="1" x14ac:dyDescent="0.2">
      <c r="A44" s="94"/>
      <c r="B44" s="93" t="s">
        <v>142</v>
      </c>
    </row>
    <row r="45" spans="1:2" ht="15" customHeight="1" x14ac:dyDescent="0.2">
      <c r="A45" s="94"/>
      <c r="B45" s="100" t="s">
        <v>193</v>
      </c>
    </row>
    <row r="46" spans="1:2" ht="15" customHeight="1" x14ac:dyDescent="0.2">
      <c r="A46" s="94"/>
      <c r="B46" s="93" t="s">
        <v>194</v>
      </c>
    </row>
    <row r="47" spans="1:2" ht="15" customHeight="1" x14ac:dyDescent="0.2">
      <c r="A47" s="94"/>
      <c r="B47" s="93" t="s">
        <v>141</v>
      </c>
    </row>
    <row r="48" spans="1:2" ht="15" customHeight="1" x14ac:dyDescent="0.2">
      <c r="A48" s="94"/>
      <c r="B48" s="93" t="s">
        <v>140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170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  <row r="86" spans="3:3" x14ac:dyDescent="0.2">
      <c r="C86" s="3">
        <v>0</v>
      </c>
    </row>
    <row r="91" spans="3:3" x14ac:dyDescent="0.2">
      <c r="C91" s="3">
        <v>0</v>
      </c>
    </row>
    <row r="92" spans="3:3" x14ac:dyDescent="0.2">
      <c r="C92" s="3">
        <v>0</v>
      </c>
    </row>
    <row r="97" spans="3:3" x14ac:dyDescent="0.2">
      <c r="C97" s="3">
        <v>0</v>
      </c>
    </row>
    <row r="98" spans="3:3" x14ac:dyDescent="0.2">
      <c r="C98" s="3">
        <v>0</v>
      </c>
    </row>
    <row r="99" spans="3:3" x14ac:dyDescent="0.2">
      <c r="C99" s="3">
        <v>0</v>
      </c>
    </row>
    <row r="100" spans="3:3" x14ac:dyDescent="0.2">
      <c r="C100" s="3">
        <v>0</v>
      </c>
    </row>
    <row r="104" spans="3:3" x14ac:dyDescent="0.2">
      <c r="C104" s="3">
        <v>0</v>
      </c>
    </row>
    <row r="105" spans="3:3" x14ac:dyDescent="0.2">
      <c r="C105" s="3">
        <v>0</v>
      </c>
    </row>
    <row r="106" spans="3:3" x14ac:dyDescent="0.2">
      <c r="C106" s="3">
        <v>0</v>
      </c>
    </row>
    <row r="111" spans="3:3" x14ac:dyDescent="0.2">
      <c r="C111" s="3">
        <v>0</v>
      </c>
    </row>
    <row r="112" spans="3:3" x14ac:dyDescent="0.2">
      <c r="C112" s="3">
        <v>-5619.83</v>
      </c>
    </row>
    <row r="113" spans="3:3" x14ac:dyDescent="0.2">
      <c r="C113" s="3">
        <v>0</v>
      </c>
    </row>
    <row r="114" spans="3:3" x14ac:dyDescent="0.2">
      <c r="C114" s="3">
        <v>0</v>
      </c>
    </row>
    <row r="115" spans="3:3" x14ac:dyDescent="0.2">
      <c r="C115" s="3">
        <v>0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6"/>
  <sheetViews>
    <sheetView view="pageBreakPreview" topLeftCell="A175" zoomScale="85" zoomScaleNormal="100" zoomScaleSheetLayoutView="85" workbookViewId="0">
      <selection activeCell="E97" sqref="E9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3" width="15.7109375" style="20" customWidth="1"/>
    <col min="4" max="4" width="15.7109375" style="162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5" t="s">
        <v>672</v>
      </c>
      <c r="B1" s="165"/>
      <c r="C1" s="14" t="s">
        <v>617</v>
      </c>
      <c r="D1" s="155">
        <v>2022</v>
      </c>
    </row>
    <row r="2" spans="1:5" s="16" customFormat="1" ht="18.95" customHeight="1" x14ac:dyDescent="0.25">
      <c r="A2" s="165" t="s">
        <v>622</v>
      </c>
      <c r="B2" s="165"/>
      <c r="C2" s="14" t="s">
        <v>618</v>
      </c>
      <c r="D2" s="155" t="s">
        <v>620</v>
      </c>
    </row>
    <row r="3" spans="1:5" s="16" customFormat="1" ht="18.95" customHeight="1" x14ac:dyDescent="0.25">
      <c r="A3" s="165" t="s">
        <v>673</v>
      </c>
      <c r="B3" s="165"/>
      <c r="C3" s="14" t="s">
        <v>619</v>
      </c>
      <c r="D3" s="155">
        <v>4</v>
      </c>
    </row>
    <row r="4" spans="1:5" x14ac:dyDescent="0.2">
      <c r="A4" s="18" t="s">
        <v>196</v>
      </c>
      <c r="B4" s="19"/>
      <c r="C4" s="19"/>
      <c r="D4" s="156"/>
      <c r="E4" s="19"/>
    </row>
    <row r="6" spans="1:5" x14ac:dyDescent="0.2">
      <c r="A6" s="45" t="s">
        <v>575</v>
      </c>
      <c r="B6" s="45"/>
      <c r="C6" s="45"/>
      <c r="D6" s="157"/>
      <c r="E6" s="45"/>
    </row>
    <row r="7" spans="1:5" ht="22.5" x14ac:dyDescent="0.2">
      <c r="A7" s="46" t="s">
        <v>146</v>
      </c>
      <c r="B7" s="46" t="s">
        <v>143</v>
      </c>
      <c r="C7" s="46" t="s">
        <v>144</v>
      </c>
      <c r="D7" s="158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0</v>
      </c>
      <c r="D8" s="159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159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159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159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159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159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159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159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159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159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159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159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159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159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159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159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159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159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159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159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159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159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159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159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159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159"/>
      <c r="E33" s="47"/>
    </row>
    <row r="34" spans="1:5" x14ac:dyDescent="0.2">
      <c r="A34" s="48">
        <v>4150</v>
      </c>
      <c r="B34" s="49" t="s">
        <v>498</v>
      </c>
      <c r="C34" s="52">
        <f>SUM(C35:C36)</f>
        <v>0</v>
      </c>
      <c r="D34" s="159"/>
      <c r="E34" s="47"/>
    </row>
    <row r="35" spans="1:5" x14ac:dyDescent="0.2">
      <c r="A35" s="48">
        <v>4151</v>
      </c>
      <c r="B35" s="49" t="s">
        <v>498</v>
      </c>
      <c r="C35" s="52">
        <v>0</v>
      </c>
      <c r="D35" s="159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159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159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159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159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159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159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159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159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159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159"/>
      <c r="E45" s="47"/>
    </row>
    <row r="46" spans="1:5" x14ac:dyDescent="0.2">
      <c r="A46" s="48">
        <v>4170</v>
      </c>
      <c r="B46" s="49" t="s">
        <v>612</v>
      </c>
      <c r="C46" s="52">
        <f>SUM(C47:C54)</f>
        <v>0</v>
      </c>
      <c r="D46" s="159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159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159"/>
      <c r="E48" s="47"/>
    </row>
    <row r="49" spans="1:5" ht="22.5" x14ac:dyDescent="0.2">
      <c r="A49" s="48">
        <v>4173</v>
      </c>
      <c r="B49" s="50" t="s">
        <v>504</v>
      </c>
      <c r="C49" s="52">
        <v>0</v>
      </c>
      <c r="D49" s="159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159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159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159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159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159"/>
      <c r="E54" s="47"/>
    </row>
    <row r="55" spans="1:5" x14ac:dyDescent="0.2">
      <c r="A55" s="48"/>
      <c r="B55" s="50"/>
      <c r="C55" s="52"/>
      <c r="D55" s="159"/>
      <c r="E55" s="47"/>
    </row>
    <row r="56" spans="1:5" x14ac:dyDescent="0.2">
      <c r="A56" s="45" t="s">
        <v>574</v>
      </c>
      <c r="B56" s="45"/>
      <c r="C56" s="45"/>
      <c r="D56" s="157"/>
      <c r="E56" s="45"/>
    </row>
    <row r="57" spans="1:5" ht="22.5" x14ac:dyDescent="0.2">
      <c r="A57" s="46" t="s">
        <v>146</v>
      </c>
      <c r="B57" s="46" t="s">
        <v>143</v>
      </c>
      <c r="C57" s="46" t="s">
        <v>144</v>
      </c>
      <c r="D57" s="158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0</v>
      </c>
      <c r="D58" s="159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159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159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159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159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159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159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159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159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159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159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159"/>
      <c r="E69" s="47"/>
    </row>
    <row r="70" spans="1:5" x14ac:dyDescent="0.2">
      <c r="A70" s="47"/>
      <c r="B70" s="47"/>
      <c r="C70" s="47"/>
      <c r="D70" s="160"/>
      <c r="E70" s="47"/>
    </row>
    <row r="71" spans="1:5" x14ac:dyDescent="0.2">
      <c r="A71" s="45" t="s">
        <v>582</v>
      </c>
      <c r="B71" s="45"/>
      <c r="C71" s="45"/>
      <c r="D71" s="157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158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50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50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50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50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50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50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50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50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50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50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50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50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50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50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50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50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50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50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50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50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50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50"/>
      <c r="E94" s="49"/>
    </row>
    <row r="95" spans="1:5" x14ac:dyDescent="0.2">
      <c r="A95" s="47"/>
      <c r="B95" s="47"/>
      <c r="C95" s="47"/>
      <c r="D95" s="160"/>
      <c r="E95" s="47"/>
    </row>
    <row r="96" spans="1:5" x14ac:dyDescent="0.2">
      <c r="A96" s="45" t="s">
        <v>576</v>
      </c>
      <c r="B96" s="45"/>
      <c r="C96" s="45"/>
      <c r="D96" s="157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158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60575.34</v>
      </c>
      <c r="D98" s="161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60575.34</v>
      </c>
      <c r="D99" s="161">
        <f>C99/$C$98</f>
        <v>1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0</v>
      </c>
      <c r="D100" s="161">
        <f t="shared" ref="D100:D163" si="0">C100/$C$98</f>
        <v>0</v>
      </c>
      <c r="E100" s="49"/>
    </row>
    <row r="101" spans="1:5" x14ac:dyDescent="0.2">
      <c r="A101" s="51">
        <v>5111</v>
      </c>
      <c r="B101" s="49" t="s">
        <v>363</v>
      </c>
      <c r="C101" s="52">
        <v>0</v>
      </c>
      <c r="D101" s="161">
        <f t="shared" si="0"/>
        <v>0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161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0</v>
      </c>
      <c r="D103" s="161">
        <f t="shared" si="0"/>
        <v>0</v>
      </c>
      <c r="E103" s="49"/>
    </row>
    <row r="104" spans="1:5" x14ac:dyDescent="0.2">
      <c r="A104" s="51">
        <v>5114</v>
      </c>
      <c r="B104" s="49" t="s">
        <v>366</v>
      </c>
      <c r="C104" s="52">
        <v>0</v>
      </c>
      <c r="D104" s="161">
        <f t="shared" si="0"/>
        <v>0</v>
      </c>
      <c r="E104" s="49"/>
    </row>
    <row r="105" spans="1:5" x14ac:dyDescent="0.2">
      <c r="A105" s="51">
        <v>5115</v>
      </c>
      <c r="B105" s="49" t="s">
        <v>367</v>
      </c>
      <c r="C105" s="52">
        <v>0</v>
      </c>
      <c r="D105" s="161">
        <f t="shared" si="0"/>
        <v>0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161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0</v>
      </c>
      <c r="D107" s="161">
        <f t="shared" si="0"/>
        <v>0</v>
      </c>
      <c r="E107" s="49"/>
    </row>
    <row r="108" spans="1:5" x14ac:dyDescent="0.2">
      <c r="A108" s="51">
        <v>5121</v>
      </c>
      <c r="B108" s="49" t="s">
        <v>370</v>
      </c>
      <c r="C108" s="52">
        <v>0</v>
      </c>
      <c r="D108" s="161">
        <f t="shared" si="0"/>
        <v>0</v>
      </c>
      <c r="E108" s="49"/>
    </row>
    <row r="109" spans="1:5" x14ac:dyDescent="0.2">
      <c r="A109" s="51">
        <v>5122</v>
      </c>
      <c r="B109" s="49" t="s">
        <v>371</v>
      </c>
      <c r="C109" s="52">
        <v>0</v>
      </c>
      <c r="D109" s="161">
        <f t="shared" si="0"/>
        <v>0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161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0</v>
      </c>
      <c r="D111" s="161">
        <f t="shared" si="0"/>
        <v>0</v>
      </c>
      <c r="E111" s="49"/>
    </row>
    <row r="112" spans="1:5" x14ac:dyDescent="0.2">
      <c r="A112" s="51">
        <v>5125</v>
      </c>
      <c r="B112" s="49" t="s">
        <v>374</v>
      </c>
      <c r="C112" s="52">
        <v>0</v>
      </c>
      <c r="D112" s="161">
        <f t="shared" si="0"/>
        <v>0</v>
      </c>
      <c r="E112" s="49"/>
    </row>
    <row r="113" spans="1:5" x14ac:dyDescent="0.2">
      <c r="A113" s="51">
        <v>5126</v>
      </c>
      <c r="B113" s="49" t="s">
        <v>375</v>
      </c>
      <c r="C113" s="52">
        <v>0</v>
      </c>
      <c r="D113" s="161">
        <f t="shared" si="0"/>
        <v>0</v>
      </c>
      <c r="E113" s="49"/>
    </row>
    <row r="114" spans="1:5" x14ac:dyDescent="0.2">
      <c r="A114" s="51">
        <v>5127</v>
      </c>
      <c r="B114" s="49" t="s">
        <v>376</v>
      </c>
      <c r="C114" s="52">
        <v>0</v>
      </c>
      <c r="D114" s="161">
        <f t="shared" si="0"/>
        <v>0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161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0</v>
      </c>
      <c r="D116" s="161">
        <f t="shared" si="0"/>
        <v>0</v>
      </c>
      <c r="E116" s="49"/>
    </row>
    <row r="117" spans="1:5" x14ac:dyDescent="0.2">
      <c r="A117" s="51">
        <v>5130</v>
      </c>
      <c r="B117" s="49" t="s">
        <v>379</v>
      </c>
      <c r="C117" s="52">
        <v>60575.34</v>
      </c>
      <c r="D117" s="161">
        <f t="shared" si="0"/>
        <v>1</v>
      </c>
      <c r="E117" s="49"/>
    </row>
    <row r="118" spans="1:5" x14ac:dyDescent="0.2">
      <c r="A118" s="51">
        <v>5131</v>
      </c>
      <c r="B118" s="49" t="s">
        <v>380</v>
      </c>
      <c r="C118" s="52">
        <v>0</v>
      </c>
      <c r="D118" s="161">
        <f t="shared" si="0"/>
        <v>0</v>
      </c>
      <c r="E118" s="49"/>
    </row>
    <row r="119" spans="1:5" x14ac:dyDescent="0.2">
      <c r="A119" s="51">
        <v>5132</v>
      </c>
      <c r="B119" s="49" t="s">
        <v>381</v>
      </c>
      <c r="C119" s="52">
        <v>-8704.98</v>
      </c>
      <c r="D119" s="161">
        <f t="shared" si="0"/>
        <v>-0.14370501263385396</v>
      </c>
      <c r="E119" s="49"/>
    </row>
    <row r="120" spans="1:5" x14ac:dyDescent="0.2">
      <c r="A120" s="51">
        <v>5133</v>
      </c>
      <c r="B120" s="49" t="s">
        <v>382</v>
      </c>
      <c r="C120" s="52">
        <v>0</v>
      </c>
      <c r="D120" s="161">
        <f t="shared" si="0"/>
        <v>0</v>
      </c>
      <c r="E120" s="49"/>
    </row>
    <row r="121" spans="1:5" x14ac:dyDescent="0.2">
      <c r="A121" s="51">
        <v>5134</v>
      </c>
      <c r="B121" s="49" t="s">
        <v>383</v>
      </c>
      <c r="C121" s="52">
        <v>0</v>
      </c>
      <c r="D121" s="161">
        <f t="shared" si="0"/>
        <v>0</v>
      </c>
      <c r="E121" s="49"/>
    </row>
    <row r="122" spans="1:5" x14ac:dyDescent="0.2">
      <c r="A122" s="51">
        <v>5135</v>
      </c>
      <c r="B122" s="49" t="s">
        <v>384</v>
      </c>
      <c r="C122" s="52">
        <v>0</v>
      </c>
      <c r="D122" s="161">
        <f t="shared" si="0"/>
        <v>0</v>
      </c>
      <c r="E122" s="49"/>
    </row>
    <row r="123" spans="1:5" x14ac:dyDescent="0.2">
      <c r="A123" s="51">
        <v>5136</v>
      </c>
      <c r="B123" s="49" t="s">
        <v>385</v>
      </c>
      <c r="C123" s="52">
        <v>0</v>
      </c>
      <c r="D123" s="161">
        <f t="shared" si="0"/>
        <v>0</v>
      </c>
      <c r="E123" s="49"/>
    </row>
    <row r="124" spans="1:5" x14ac:dyDescent="0.2">
      <c r="A124" s="51">
        <v>5137</v>
      </c>
      <c r="B124" s="49" t="s">
        <v>386</v>
      </c>
      <c r="C124" s="52">
        <v>0</v>
      </c>
      <c r="D124" s="161">
        <f t="shared" si="0"/>
        <v>0</v>
      </c>
      <c r="E124" s="49"/>
    </row>
    <row r="125" spans="1:5" x14ac:dyDescent="0.2">
      <c r="A125" s="51">
        <v>5138</v>
      </c>
      <c r="B125" s="49" t="s">
        <v>387</v>
      </c>
      <c r="C125" s="52">
        <v>0</v>
      </c>
      <c r="D125" s="161">
        <f t="shared" si="0"/>
        <v>0</v>
      </c>
      <c r="E125" s="49"/>
    </row>
    <row r="126" spans="1:5" x14ac:dyDescent="0.2">
      <c r="A126" s="51">
        <v>5139</v>
      </c>
      <c r="B126" s="49" t="s">
        <v>388</v>
      </c>
      <c r="C126" s="52">
        <v>0</v>
      </c>
      <c r="D126" s="161">
        <f t="shared" si="0"/>
        <v>0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0</v>
      </c>
      <c r="D127" s="161">
        <f t="shared" si="0"/>
        <v>0</v>
      </c>
      <c r="E127" s="49"/>
    </row>
    <row r="128" spans="1:5" x14ac:dyDescent="0.2">
      <c r="A128" s="51">
        <v>5210</v>
      </c>
      <c r="B128" s="49" t="s">
        <v>390</v>
      </c>
      <c r="C128" s="52">
        <v>0</v>
      </c>
      <c r="D128" s="161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161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161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v>0</v>
      </c>
      <c r="D131" s="161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161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161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161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161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161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v>0</v>
      </c>
      <c r="D137" s="161">
        <f t="shared" si="0"/>
        <v>0</v>
      </c>
      <c r="E137" s="49"/>
    </row>
    <row r="138" spans="1:5" x14ac:dyDescent="0.2">
      <c r="A138" s="51">
        <v>5241</v>
      </c>
      <c r="B138" s="49" t="s">
        <v>398</v>
      </c>
      <c r="C138" s="52">
        <v>0</v>
      </c>
      <c r="D138" s="161">
        <f t="shared" si="0"/>
        <v>0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161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161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161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161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161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161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161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161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161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161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161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161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161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161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161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161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161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161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161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161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161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161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161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161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161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161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161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161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161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161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161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161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161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161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161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161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161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161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161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161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161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161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161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161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161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161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0</v>
      </c>
      <c r="D185" s="161">
        <f t="shared" si="1"/>
        <v>0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0</v>
      </c>
      <c r="D186" s="161">
        <f t="shared" si="1"/>
        <v>0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161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161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161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161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0</v>
      </c>
      <c r="D191" s="161">
        <f t="shared" si="1"/>
        <v>0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161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161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161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161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161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161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161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161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161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161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161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161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161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161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161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161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161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161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161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161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161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161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161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161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161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161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161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161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161">
        <f t="shared" si="1"/>
        <v>0</v>
      </c>
      <c r="E220" s="49"/>
    </row>
    <row r="222" spans="1:5" x14ac:dyDescent="0.2">
      <c r="B222" s="20" t="s">
        <v>637</v>
      </c>
    </row>
    <row r="225" spans="2:4" x14ac:dyDescent="0.2">
      <c r="B225" s="150" t="s">
        <v>674</v>
      </c>
      <c r="C225" s="169" t="s">
        <v>675</v>
      </c>
      <c r="D225" s="169"/>
    </row>
    <row r="226" spans="2:4" x14ac:dyDescent="0.2">
      <c r="B226" s="154" t="s">
        <v>676</v>
      </c>
      <c r="C226" s="170" t="s">
        <v>677</v>
      </c>
      <c r="D226" s="170"/>
    </row>
  </sheetData>
  <sheetProtection formatCells="0" formatColumns="0" formatRows="0" insertColumns="0" insertRows="0" insertHyperlinks="0" deleteColumns="0" deleteRows="0" sort="0" autoFilter="0" pivotTables="0"/>
  <mergeCells count="5">
    <mergeCell ref="C225:D225"/>
    <mergeCell ref="C226:D226"/>
    <mergeCell ref="A1:B1"/>
    <mergeCell ref="A2:B2"/>
    <mergeCell ref="A3:B3"/>
  </mergeCells>
  <pageMargins left="0.7" right="0.7" top="0.75" bottom="0.75" header="0.3" footer="0.3"/>
  <pageSetup scale="73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49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190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577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148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578</v>
      </c>
      <c r="B9" s="95" t="s">
        <v>150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580</v>
      </c>
      <c r="B12" s="95" t="s">
        <v>150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3" ht="15" customHeight="1" x14ac:dyDescent="0.2">
      <c r="A17" s="103" t="s">
        <v>581</v>
      </c>
      <c r="B17" s="97" t="s">
        <v>71</v>
      </c>
    </row>
    <row r="18" spans="1:3" ht="15" customHeight="1" x14ac:dyDescent="0.2">
      <c r="A18" s="13"/>
      <c r="B18" s="97" t="s">
        <v>72</v>
      </c>
    </row>
    <row r="19" spans="1:3" x14ac:dyDescent="0.2">
      <c r="A19" s="13"/>
    </row>
    <row r="20" spans="1:3" x14ac:dyDescent="0.2">
      <c r="A20" s="13"/>
    </row>
    <row r="21" spans="1:3" x14ac:dyDescent="0.2">
      <c r="A21" s="13"/>
    </row>
    <row r="22" spans="1:3" x14ac:dyDescent="0.2">
      <c r="A22" s="13"/>
    </row>
    <row r="23" spans="1:3" x14ac:dyDescent="0.2">
      <c r="A23" s="13"/>
    </row>
    <row r="24" spans="1:3" x14ac:dyDescent="0.2">
      <c r="A24" s="13"/>
    </row>
    <row r="25" spans="1:3" x14ac:dyDescent="0.2">
      <c r="A25" s="13"/>
    </row>
    <row r="26" spans="1:3" x14ac:dyDescent="0.2">
      <c r="A26" s="13"/>
    </row>
    <row r="27" spans="1:3" x14ac:dyDescent="0.2">
      <c r="A27" s="13"/>
    </row>
    <row r="28" spans="1:3" x14ac:dyDescent="0.2">
      <c r="A28" s="13"/>
    </row>
    <row r="29" spans="1:3" x14ac:dyDescent="0.2">
      <c r="A29" s="13"/>
      <c r="C29" s="3">
        <v>0</v>
      </c>
    </row>
    <row r="30" spans="1:3" x14ac:dyDescent="0.2">
      <c r="A30" s="13"/>
      <c r="C30" s="3">
        <v>0</v>
      </c>
    </row>
    <row r="31" spans="1:3" x14ac:dyDescent="0.2">
      <c r="A31" s="13"/>
      <c r="C31" s="3">
        <v>0</v>
      </c>
    </row>
    <row r="32" spans="1:3" x14ac:dyDescent="0.2">
      <c r="A32" s="13"/>
      <c r="C32" s="3">
        <v>0</v>
      </c>
    </row>
    <row r="33" spans="1:3" x14ac:dyDescent="0.2">
      <c r="A33" s="13"/>
      <c r="C33" s="3">
        <v>0</v>
      </c>
    </row>
    <row r="34" spans="1:3" x14ac:dyDescent="0.2">
      <c r="A34" s="13"/>
    </row>
    <row r="35" spans="1:3" x14ac:dyDescent="0.2">
      <c r="A35" s="13"/>
      <c r="C35" s="3">
        <v>0</v>
      </c>
    </row>
    <row r="36" spans="1:3" x14ac:dyDescent="0.2">
      <c r="A36" s="13"/>
      <c r="C36" s="3">
        <v>0</v>
      </c>
    </row>
    <row r="37" spans="1:3" x14ac:dyDescent="0.2">
      <c r="A37" s="13"/>
    </row>
    <row r="38" spans="1:3" x14ac:dyDescent="0.2">
      <c r="C38" s="3">
        <v>0</v>
      </c>
    </row>
    <row r="39" spans="1:3" x14ac:dyDescent="0.2">
      <c r="C39" s="3">
        <v>0</v>
      </c>
    </row>
    <row r="40" spans="1:3" x14ac:dyDescent="0.2">
      <c r="C40" s="3">
        <v>0</v>
      </c>
    </row>
    <row r="86" spans="3:3" x14ac:dyDescent="0.2">
      <c r="C86" s="3">
        <v>0</v>
      </c>
    </row>
    <row r="88" spans="3:3" x14ac:dyDescent="0.2">
      <c r="C88" s="3">
        <v>0</v>
      </c>
    </row>
    <row r="89" spans="3:3" x14ac:dyDescent="0.2">
      <c r="C89" s="3">
        <v>0</v>
      </c>
    </row>
    <row r="90" spans="3:3" x14ac:dyDescent="0.2">
      <c r="C90" s="3">
        <v>0</v>
      </c>
    </row>
    <row r="91" spans="3:3" x14ac:dyDescent="0.2">
      <c r="C91" s="3">
        <v>0</v>
      </c>
    </row>
    <row r="92" spans="3:3" x14ac:dyDescent="0.2">
      <c r="C92" s="3">
        <v>0</v>
      </c>
    </row>
    <row r="93" spans="3:3" x14ac:dyDescent="0.2">
      <c r="C93" s="3">
        <v>0</v>
      </c>
    </row>
    <row r="94" spans="3:3" x14ac:dyDescent="0.2">
      <c r="C94" s="3">
        <v>0</v>
      </c>
    </row>
    <row r="101" spans="3:3" x14ac:dyDescent="0.2">
      <c r="C101" s="3">
        <v>670409.73</v>
      </c>
    </row>
    <row r="102" spans="3:3" x14ac:dyDescent="0.2">
      <c r="C102" s="3">
        <v>41051.040000000001</v>
      </c>
    </row>
    <row r="103" spans="3:3" x14ac:dyDescent="0.2">
      <c r="C103" s="3">
        <v>147633.4</v>
      </c>
    </row>
    <row r="104" spans="3:3" x14ac:dyDescent="0.2">
      <c r="C104" s="3">
        <v>0</v>
      </c>
    </row>
    <row r="105" spans="3:3" x14ac:dyDescent="0.2">
      <c r="C105" s="3">
        <v>522903.64</v>
      </c>
    </row>
    <row r="106" spans="3:3" x14ac:dyDescent="0.2">
      <c r="C106" s="3">
        <v>0</v>
      </c>
    </row>
    <row r="108" spans="3:3" x14ac:dyDescent="0.2">
      <c r="C108" s="3">
        <v>4254</v>
      </c>
    </row>
    <row r="109" spans="3:3" x14ac:dyDescent="0.2">
      <c r="C109" s="3">
        <v>0</v>
      </c>
    </row>
    <row r="110" spans="3:3" x14ac:dyDescent="0.2">
      <c r="C110" s="3">
        <v>0</v>
      </c>
    </row>
    <row r="111" spans="3:3" x14ac:dyDescent="0.2">
      <c r="C111" s="3">
        <v>0</v>
      </c>
    </row>
    <row r="112" spans="3:3" x14ac:dyDescent="0.2">
      <c r="C112" s="3">
        <v>0</v>
      </c>
    </row>
    <row r="113" spans="3:3" x14ac:dyDescent="0.2">
      <c r="C113" s="3">
        <v>4670.8100000000004</v>
      </c>
    </row>
    <row r="114" spans="3:3" x14ac:dyDescent="0.2">
      <c r="C114" s="3">
        <v>5994.88</v>
      </c>
    </row>
    <row r="115" spans="3:3" x14ac:dyDescent="0.2">
      <c r="C115" s="3">
        <v>0</v>
      </c>
    </row>
    <row r="116" spans="3:3" x14ac:dyDescent="0.2">
      <c r="C116" s="3">
        <v>1632.01</v>
      </c>
    </row>
    <row r="118" spans="3:3" x14ac:dyDescent="0.2">
      <c r="C118" s="3">
        <v>11318.46</v>
      </c>
    </row>
    <row r="119" spans="3:3" x14ac:dyDescent="0.2">
      <c r="C119" s="3">
        <v>0</v>
      </c>
    </row>
    <row r="120" spans="3:3" x14ac:dyDescent="0.2">
      <c r="C120" s="3">
        <v>0</v>
      </c>
    </row>
    <row r="149" spans="3:3" x14ac:dyDescent="0.2">
      <c r="C149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3"/>
  <sheetViews>
    <sheetView workbookViewId="0">
      <selection activeCell="B32" sqref="B32:E33"/>
    </sheetView>
  </sheetViews>
  <sheetFormatPr baseColWidth="10" defaultColWidth="9.140625" defaultRowHeight="11.25" x14ac:dyDescent="0.2"/>
  <cols>
    <col min="1" max="1" width="10" style="29" customWidth="1"/>
    <col min="2" max="2" width="41.85546875" style="29" customWidth="1"/>
    <col min="3" max="3" width="16.42578125" style="29" customWidth="1"/>
    <col min="4" max="4" width="16.7109375" style="29" customWidth="1"/>
    <col min="5" max="5" width="25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-53320.09</v>
      </c>
    </row>
    <row r="15" spans="1:5" x14ac:dyDescent="0.2">
      <c r="A15" s="33">
        <v>3220</v>
      </c>
      <c r="B15" s="29" t="s">
        <v>473</v>
      </c>
      <c r="C15" s="34">
        <v>1730408.34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ht="15" customHeight="1" x14ac:dyDescent="0.2">
      <c r="A29" s="172" t="s">
        <v>637</v>
      </c>
      <c r="B29" s="172"/>
      <c r="C29" s="172"/>
      <c r="D29" s="172"/>
      <c r="E29" s="172"/>
    </row>
    <row r="30" spans="1:5" x14ac:dyDescent="0.2">
      <c r="A30" s="172"/>
      <c r="B30" s="172"/>
      <c r="C30" s="172"/>
      <c r="D30" s="172"/>
      <c r="E30" s="172"/>
    </row>
    <row r="32" spans="1:5" x14ac:dyDescent="0.2">
      <c r="B32" s="150" t="s">
        <v>674</v>
      </c>
      <c r="C32" s="151"/>
      <c r="D32" s="152"/>
      <c r="E32" s="153" t="s">
        <v>675</v>
      </c>
    </row>
    <row r="33" spans="2:5" x14ac:dyDescent="0.2">
      <c r="B33" s="154" t="s">
        <v>676</v>
      </c>
      <c r="C33" s="151"/>
      <c r="D33" s="152"/>
      <c r="E33" s="15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30"/>
  </mergeCells>
  <pageMargins left="0.7" right="0.7" top="0.75" bottom="0.75" header="0.3" footer="0.3"/>
  <pageSetup paperSize="9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190</v>
      </c>
      <c r="B2" s="89" t="s">
        <v>50</v>
      </c>
    </row>
    <row r="4" spans="1:2" ht="15" customHeight="1" x14ac:dyDescent="0.2">
      <c r="A4" s="103" t="s">
        <v>23</v>
      </c>
      <c r="B4" s="93" t="s">
        <v>78</v>
      </c>
    </row>
    <row r="5" spans="1:2" ht="15" customHeight="1" x14ac:dyDescent="0.2">
      <c r="A5" s="103" t="s">
        <v>25</v>
      </c>
      <c r="B5" s="93" t="s">
        <v>51</v>
      </c>
    </row>
    <row r="6" spans="1:2" ht="15" customHeight="1" x14ac:dyDescent="0.2">
      <c r="B6" s="93" t="s">
        <v>175</v>
      </c>
    </row>
    <row r="7" spans="1:2" ht="15" customHeight="1" x14ac:dyDescent="0.2">
      <c r="B7" s="93" t="s">
        <v>73</v>
      </c>
    </row>
    <row r="8" spans="1:2" ht="15" customHeight="1" x14ac:dyDescent="0.2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30"/>
  <sheetViews>
    <sheetView topLeftCell="A97" workbookViewId="0">
      <selection activeCell="B129" sqref="B129:D13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0">
        <v>2022</v>
      </c>
      <c r="D7" s="120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478479.21</v>
      </c>
      <c r="D9" s="34">
        <v>734893.37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1">
        <f>SUM(C8:C14)</f>
        <v>478479.21</v>
      </c>
      <c r="D15" s="121">
        <f>SUM(D8:D14)</f>
        <v>734893.37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29" t="s">
        <v>660</v>
      </c>
      <c r="D19" s="129" t="s">
        <v>181</v>
      </c>
    </row>
    <row r="20" spans="1:4" x14ac:dyDescent="0.2">
      <c r="A20" s="41">
        <v>1230</v>
      </c>
      <c r="B20" s="42" t="s">
        <v>230</v>
      </c>
      <c r="C20" s="121">
        <f>SUM(C21:C27)</f>
        <v>0</v>
      </c>
      <c r="D20" s="121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1">
        <f>SUM(C29:C36)</f>
        <v>30690.01</v>
      </c>
      <c r="D28" s="121">
        <f>SUM(D29:D36)</f>
        <v>30690.01</v>
      </c>
    </row>
    <row r="29" spans="1:4" x14ac:dyDescent="0.2">
      <c r="A29" s="33">
        <v>1241</v>
      </c>
      <c r="B29" s="29" t="s">
        <v>239</v>
      </c>
      <c r="C29" s="34">
        <v>30690.01</v>
      </c>
      <c r="D29" s="34">
        <v>30690.01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1">
        <f>SUM(C38:C42)</f>
        <v>0</v>
      </c>
      <c r="D37" s="121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2" t="s">
        <v>640</v>
      </c>
      <c r="C43" s="121">
        <f>C20+C28+C37</f>
        <v>30690.01</v>
      </c>
      <c r="D43" s="121">
        <f>D20+D28+D37</f>
        <v>30690.01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0">
        <v>2022</v>
      </c>
      <c r="D46" s="120">
        <v>2021</v>
      </c>
      <c r="E46" s="32"/>
    </row>
    <row r="47" spans="1:5" x14ac:dyDescent="0.2">
      <c r="A47" s="41">
        <v>3210</v>
      </c>
      <c r="B47" s="42" t="s">
        <v>641</v>
      </c>
      <c r="C47" s="121">
        <v>-53320.09</v>
      </c>
      <c r="D47" s="121">
        <v>87042.07</v>
      </c>
    </row>
    <row r="48" spans="1:5" x14ac:dyDescent="0.2">
      <c r="A48" s="33"/>
      <c r="B48" s="122" t="s">
        <v>629</v>
      </c>
      <c r="C48" s="121">
        <f>C51+C63+C95+C98+C49</f>
        <v>34959.22</v>
      </c>
      <c r="D48" s="121">
        <f>D51+D63+D95+D98+D49</f>
        <v>2731</v>
      </c>
    </row>
    <row r="49" spans="1:4" x14ac:dyDescent="0.2">
      <c r="A49" s="138">
        <v>5100</v>
      </c>
      <c r="B49" s="139" t="s">
        <v>361</v>
      </c>
      <c r="C49" s="140">
        <f>SUM(C50:C50)</f>
        <v>0</v>
      </c>
      <c r="D49" s="140">
        <f>SUM(D50:D50)</f>
        <v>0</v>
      </c>
    </row>
    <row r="50" spans="1:4" x14ac:dyDescent="0.2">
      <c r="A50" s="141">
        <v>5130</v>
      </c>
      <c r="B50" s="142" t="s">
        <v>662</v>
      </c>
      <c r="C50" s="143">
        <v>0</v>
      </c>
      <c r="D50" s="143">
        <v>0</v>
      </c>
    </row>
    <row r="51" spans="1:4" x14ac:dyDescent="0.2">
      <c r="A51" s="41">
        <v>5400</v>
      </c>
      <c r="B51" s="42" t="s">
        <v>426</v>
      </c>
      <c r="C51" s="121">
        <f>C52+C54+C56+C58+C60</f>
        <v>0</v>
      </c>
      <c r="D51" s="121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1">
        <f>C64+C73+C76+C82+C84+C86</f>
        <v>26985.39</v>
      </c>
      <c r="D63" s="121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26985.39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24349.35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2636.04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1">
        <f>C96</f>
        <v>0</v>
      </c>
      <c r="D95" s="121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5" t="s">
        <v>642</v>
      </c>
      <c r="C98" s="121">
        <f>SUM(C99:C103)</f>
        <v>7973.83</v>
      </c>
      <c r="D98" s="121">
        <f>SUM(D99:D103)</f>
        <v>2731</v>
      </c>
    </row>
    <row r="99" spans="1:4" x14ac:dyDescent="0.2">
      <c r="A99" s="33">
        <v>2111</v>
      </c>
      <c r="B99" s="29" t="s">
        <v>643</v>
      </c>
      <c r="C99" s="34">
        <v>658.78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5600.57</v>
      </c>
      <c r="D100" s="34">
        <v>0</v>
      </c>
    </row>
    <row r="101" spans="1:4" x14ac:dyDescent="0.2">
      <c r="A101" s="33">
        <v>2112</v>
      </c>
      <c r="B101" s="29" t="s">
        <v>645</v>
      </c>
      <c r="C101" s="34">
        <v>1714.48</v>
      </c>
      <c r="D101" s="34">
        <v>2731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2" t="s">
        <v>648</v>
      </c>
      <c r="C104" s="121">
        <f>+C105</f>
        <v>0</v>
      </c>
      <c r="D104" s="121">
        <f>+D105</f>
        <v>0</v>
      </c>
    </row>
    <row r="105" spans="1:4" x14ac:dyDescent="0.2">
      <c r="A105" s="138">
        <v>3100</v>
      </c>
      <c r="B105" s="144" t="s">
        <v>663</v>
      </c>
      <c r="C105" s="145">
        <f>SUM(C106:C109)</f>
        <v>0</v>
      </c>
      <c r="D105" s="145">
        <f>SUM(D106:D109)</f>
        <v>0</v>
      </c>
    </row>
    <row r="106" spans="1:4" x14ac:dyDescent="0.2">
      <c r="A106" s="141"/>
      <c r="B106" s="146" t="s">
        <v>664</v>
      </c>
      <c r="C106" s="147">
        <v>0</v>
      </c>
      <c r="D106" s="147">
        <v>0</v>
      </c>
    </row>
    <row r="107" spans="1:4" x14ac:dyDescent="0.2">
      <c r="A107" s="141"/>
      <c r="B107" s="146" t="s">
        <v>665</v>
      </c>
      <c r="C107" s="147">
        <v>0</v>
      </c>
      <c r="D107" s="147">
        <v>0</v>
      </c>
    </row>
    <row r="108" spans="1:4" x14ac:dyDescent="0.2">
      <c r="A108" s="141"/>
      <c r="B108" s="146" t="s">
        <v>666</v>
      </c>
      <c r="C108" s="147">
        <v>0</v>
      </c>
      <c r="D108" s="147">
        <v>0</v>
      </c>
    </row>
    <row r="109" spans="1:4" x14ac:dyDescent="0.2">
      <c r="A109" s="141"/>
      <c r="B109" s="146" t="s">
        <v>667</v>
      </c>
      <c r="C109" s="147">
        <v>0</v>
      </c>
      <c r="D109" s="147">
        <v>0</v>
      </c>
    </row>
    <row r="110" spans="1:4" x14ac:dyDescent="0.2">
      <c r="A110" s="141"/>
      <c r="B110" s="148" t="s">
        <v>668</v>
      </c>
      <c r="C110" s="140">
        <f>+C111</f>
        <v>0</v>
      </c>
      <c r="D110" s="140">
        <f>+D111</f>
        <v>0</v>
      </c>
    </row>
    <row r="111" spans="1:4" x14ac:dyDescent="0.2">
      <c r="A111" s="138">
        <v>1270</v>
      </c>
      <c r="B111" s="139" t="s">
        <v>254</v>
      </c>
      <c r="C111" s="145">
        <f>+C112</f>
        <v>0</v>
      </c>
      <c r="D111" s="145">
        <f>+D112</f>
        <v>0</v>
      </c>
    </row>
    <row r="112" spans="1:4" x14ac:dyDescent="0.2">
      <c r="A112" s="141">
        <v>1273</v>
      </c>
      <c r="B112" s="142" t="s">
        <v>669</v>
      </c>
      <c r="C112" s="147">
        <v>0</v>
      </c>
      <c r="D112" s="147">
        <v>0</v>
      </c>
    </row>
    <row r="113" spans="1:4" x14ac:dyDescent="0.2">
      <c r="A113" s="141"/>
      <c r="B113" s="148" t="s">
        <v>670</v>
      </c>
      <c r="C113" s="140">
        <f>+C114+C116</f>
        <v>0</v>
      </c>
      <c r="D113" s="140">
        <f>+D114+D116</f>
        <v>0</v>
      </c>
    </row>
    <row r="114" spans="1:4" x14ac:dyDescent="0.2">
      <c r="A114" s="138">
        <v>4300</v>
      </c>
      <c r="B114" s="144" t="s">
        <v>671</v>
      </c>
      <c r="C114" s="145">
        <f>+C115</f>
        <v>0</v>
      </c>
      <c r="D114" s="149">
        <f>+D115</f>
        <v>0</v>
      </c>
    </row>
    <row r="115" spans="1:4" x14ac:dyDescent="0.2">
      <c r="A115" s="141">
        <v>4399</v>
      </c>
      <c r="B115" s="146" t="s">
        <v>354</v>
      </c>
      <c r="C115" s="147">
        <v>0</v>
      </c>
      <c r="D115" s="147">
        <v>0</v>
      </c>
    </row>
    <row r="116" spans="1:4" x14ac:dyDescent="0.2">
      <c r="A116" s="41">
        <v>1120</v>
      </c>
      <c r="B116" s="125" t="s">
        <v>649</v>
      </c>
      <c r="C116" s="121">
        <f>SUM(C117:C125)</f>
        <v>0</v>
      </c>
      <c r="D116" s="121">
        <f>SUM(D117:D125)</f>
        <v>0</v>
      </c>
    </row>
    <row r="117" spans="1:4" x14ac:dyDescent="0.2">
      <c r="A117" s="33">
        <v>1124</v>
      </c>
      <c r="B117" s="126" t="s">
        <v>650</v>
      </c>
      <c r="C117" s="127">
        <v>0</v>
      </c>
      <c r="D117" s="34">
        <v>0</v>
      </c>
    </row>
    <row r="118" spans="1:4" x14ac:dyDescent="0.2">
      <c r="A118" s="33">
        <v>1124</v>
      </c>
      <c r="B118" s="126" t="s">
        <v>651</v>
      </c>
      <c r="C118" s="127">
        <v>0</v>
      </c>
      <c r="D118" s="34">
        <v>0</v>
      </c>
    </row>
    <row r="119" spans="1:4" x14ac:dyDescent="0.2">
      <c r="A119" s="33">
        <v>1124</v>
      </c>
      <c r="B119" s="126" t="s">
        <v>652</v>
      </c>
      <c r="C119" s="127">
        <v>0</v>
      </c>
      <c r="D119" s="34">
        <v>0</v>
      </c>
    </row>
    <row r="120" spans="1:4" x14ac:dyDescent="0.2">
      <c r="A120" s="33">
        <v>1124</v>
      </c>
      <c r="B120" s="126" t="s">
        <v>653</v>
      </c>
      <c r="C120" s="127">
        <v>0</v>
      </c>
      <c r="D120" s="34">
        <v>0</v>
      </c>
    </row>
    <row r="121" spans="1:4" x14ac:dyDescent="0.2">
      <c r="A121" s="33">
        <v>1124</v>
      </c>
      <c r="B121" s="126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6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6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6" t="s">
        <v>657</v>
      </c>
      <c r="C124" s="127">
        <v>0</v>
      </c>
      <c r="D124" s="34">
        <v>0</v>
      </c>
    </row>
    <row r="125" spans="1:4" x14ac:dyDescent="0.2">
      <c r="A125" s="33">
        <v>1122</v>
      </c>
      <c r="B125" s="126" t="s">
        <v>658</v>
      </c>
      <c r="C125" s="34">
        <v>0</v>
      </c>
      <c r="D125" s="34">
        <v>0</v>
      </c>
    </row>
    <row r="126" spans="1:4" x14ac:dyDescent="0.2">
      <c r="A126" s="33"/>
      <c r="B126" s="128" t="s">
        <v>659</v>
      </c>
      <c r="C126" s="121">
        <f>C47+C48+C104-C110-C113</f>
        <v>-18360.869999999995</v>
      </c>
      <c r="D126" s="121">
        <f>D47+D48+D104-D110-D113</f>
        <v>89773.07</v>
      </c>
    </row>
    <row r="129" spans="2:4" x14ac:dyDescent="0.2">
      <c r="B129" s="150" t="s">
        <v>674</v>
      </c>
      <c r="C129" s="151"/>
      <c r="D129" s="153" t="s">
        <v>675</v>
      </c>
    </row>
    <row r="130" spans="2:4" x14ac:dyDescent="0.2">
      <c r="B130" s="154" t="s">
        <v>676</v>
      </c>
      <c r="C130" s="151"/>
      <c r="D130" s="154" t="s">
        <v>677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73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190</v>
      </c>
      <c r="B2" s="89" t="s">
        <v>50</v>
      </c>
    </row>
    <row r="3" spans="1:2" x14ac:dyDescent="0.2">
      <c r="B3" s="102"/>
    </row>
    <row r="4" spans="1:2" ht="14.1" customHeight="1" x14ac:dyDescent="0.2">
      <c r="A4" s="103" t="s">
        <v>27</v>
      </c>
      <c r="B4" s="93" t="s">
        <v>78</v>
      </c>
    </row>
    <row r="5" spans="1:2" ht="14.1" customHeight="1" x14ac:dyDescent="0.2">
      <c r="B5" s="93" t="s">
        <v>51</v>
      </c>
    </row>
    <row r="6" spans="1:2" ht="14.1" customHeight="1" x14ac:dyDescent="0.2">
      <c r="B6" s="93" t="s">
        <v>151</v>
      </c>
    </row>
    <row r="7" spans="1:2" ht="14.1" customHeight="1" x14ac:dyDescent="0.2">
      <c r="B7" s="93" t="s">
        <v>152</v>
      </c>
    </row>
    <row r="8" spans="1:2" ht="14.1" customHeight="1" x14ac:dyDescent="0.2"/>
    <row r="9" spans="1:2" x14ac:dyDescent="0.2">
      <c r="A9" s="103" t="s">
        <v>29</v>
      </c>
      <c r="B9" s="95" t="s">
        <v>597</v>
      </c>
    </row>
    <row r="10" spans="1:2" ht="15" customHeight="1" x14ac:dyDescent="0.2">
      <c r="B10" s="95" t="s">
        <v>75</v>
      </c>
    </row>
    <row r="11" spans="1:2" ht="15" customHeight="1" x14ac:dyDescent="0.2">
      <c r="B11" s="105" t="s">
        <v>195</v>
      </c>
    </row>
    <row r="12" spans="1:2" ht="15" customHeight="1" x14ac:dyDescent="0.2"/>
    <row r="13" spans="1:2" x14ac:dyDescent="0.2">
      <c r="A13" s="103" t="s">
        <v>76</v>
      </c>
      <c r="B13" s="93" t="s">
        <v>598</v>
      </c>
    </row>
    <row r="14" spans="1:2" ht="15" customHeight="1" x14ac:dyDescent="0.2">
      <c r="B14" s="93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</cp:lastModifiedBy>
  <cp:lastPrinted>2023-01-27T20:50:03Z</cp:lastPrinted>
  <dcterms:created xsi:type="dcterms:W3CDTF">2012-12-11T20:36:24Z</dcterms:created>
  <dcterms:modified xsi:type="dcterms:W3CDTF">2023-01-27T20:50:08Z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