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8_{CDE581D9-9C81-4944-8619-6EBA82404F50}" xr6:coauthVersionLast="45" xr6:coauthVersionMax="45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<sst xmlns="http://schemas.openxmlformats.org/spreadsheetml/2006/main" count="952" uniqueCount="681">
  <si>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</si>
  <si>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</si>
  <si>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</si>
  <si>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</si>
  <si>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</si>
  <si>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</si>
  <si>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</si>
  <si>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</si>
  <si>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</si>
  <si>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</si>
  <si>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</si>
  <si>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</si>
  <si>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</si>
  <si>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</si>
  <si>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</si>
  <si>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</si>
  <si>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</si>
  <si>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</si>
  <si>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</si>
  <si>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</si>
  <si>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</si>
  <si>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</si>
  <si>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</si>
  <si>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</si>
  <si>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</si>
  <si>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</si>
  <si>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</si>
  <si>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</si>
  <si>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</si>
  <si>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</si>
  <si>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</si>
  <si>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</si>
  <si>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</si>
  <si>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</si>
  <si>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</si>
  <si>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</si>
  <si>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</si>
  <si>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</si>
  <si>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</si>
  <si>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</si>
  <si>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</si>
  <si>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</si>
  <si>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</si>
  <si>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</si>
  <si>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</si>
  <si>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</si>
  <si>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</si>
  <si>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</si>
  <si>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</si>
  <si>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</si>
  <si>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</si>
  <si>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</si>
  <si>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</si>
  <si>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</si>
  <si>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</si>
  <si>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</si>
  <si>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</si>
  <si>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</si>
  <si>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</si>
  <si>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</si>
  <si>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</si>
  <si>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</si>
  <si>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</si>
  <si>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</si>
  <si>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</si>
  <si>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</si>
  <si>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</si>
  <si>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</si>
  <si>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</si>
  <si>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</si>
  <si>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</si>
  <si>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</si>
  <si>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</si>
  <si>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</si>
  <si>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</si>
  <si>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</si>
  <si>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</si>
  <si>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</si>
  <si>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</si>
  <si>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</si>
  <si>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</si>
  <si>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</si>
  <si>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</si>
  <si>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</si>
  <si>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</si>
  <si>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</si>
  <si>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</si>
  <si>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</si>
  <si>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</si>
  <si>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</si>
  <si>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</si>
  <si>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</si>
  <si>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</si>
  <si>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</si>
  <si>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</si>
  <si>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</si>
  <si>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</si>
  <si>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</si>
  <si>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</si>
  <si>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</si>
  <si>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</si>
  <si>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</si>
  <si>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</si>
  <si>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</si>
  <si>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</si>
  <si>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</si>
  <si>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</si>
  <si>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</si>
  <si>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</si>
  <si>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</si>
  <si>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</si>
  <si>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</si>
  <si>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</si>
  <si>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</si>
  <si>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</si>
  <si>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</si>
  <si>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</si>
  <si>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</si>
  <si>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</si>
  <si>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</si>
  <si>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</si>
  <si>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</si>
  <si>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</si>
  <si>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</si>
  <si>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</si>
  <si>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</si>
  <si>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</si>
  <si>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</si>
  <si>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</si>
  <si>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</si>
  <si>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</si>
  <si>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</si>
  <si>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</si>
  <si>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</si>
  <si>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</si>
  <si>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</si>
  <si>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</si>
  <si>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</si>
  <si>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</si>
  <si>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</si>
  <si>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</si>
  <si>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</si>
  <si>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</si>
  <si>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</si>
  <si>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</si>
  <si>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</si>
  <si>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</si>
  <si>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</si>
  <si>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</si>
  <si>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</si>
  <si>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</si>
  <si>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</si>
  <si>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</si>
  <si>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</si>
  <si>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</si>
  <si>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</si>
  <si>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</si>
  <si>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</si>
  <si>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</si>
  <si>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</si>
  <si>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</si>
  <si>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</si>
  <si>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</si>
  <si>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</si>
  <si>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</si>
  <si>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</si>
  <si>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</si>
  <si>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</si>
  <si>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</si>
  <si>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</si>
  <si>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</si>
  <si>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</si>
  <si>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</si>
  <si>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</si>
  <si>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</si>
  <si>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</si>
  <si>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</si>
  <si>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</si>
  <si>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</si>
  <si>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</si>
  <si>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</si>
  <si>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</si>
  <si>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</si>
  <si>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</si>
  <si>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</si>
  <si>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</si>
  <si>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</si>
  <si>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</si>
  <si>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</si>
  <si>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</si>
  <si>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</si>
  <si>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</si>
  <si>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</si>
  <si>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</si>
  <si>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</si>
  <si>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</si>
  <si>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</si>
  <si>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</si>
  <si>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</si>
  <si>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</si>
  <si>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</si>
  <si>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</si>
  <si>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</si>
  <si>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</si>
  <si>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</si>
  <si>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</si>
  <si>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</si>
  <si>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</si>
  <si>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</si>
  <si>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</si>
  <si>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</si>
  <si>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</si>
  <si>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</si>
  <si>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</si>
  <si>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</si>
  <si>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</si>
  <si>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</si>
  <si>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</si>
  <si>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</si>
  <si>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</si>
  <si>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</si>
  <si>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</si>
  <si>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</si>
  <si>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</si>
  <si>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</si>
  <si>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</si>
  <si>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</si>
  <si>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</si>
  <si>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</si>
  <si>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</si>
  <si>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</si>
  <si>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</si>
  <si>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</si>
  <si>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</si>
  <si>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</si>
  <si>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</si>
  <si>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</si>
  <si>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</si>
  <si>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</si>
  <si>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</si>
  <si>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</si>
  <si>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</si>
  <si>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</si>
  <si>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</si>
  <si>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</si>
  <si>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</si>
  <si>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</si>
  <si>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</si>
  <si>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</si>
  <si>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</si>
  <si>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</si>
  <si>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</si>
  <si>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</si>
  <si>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</si>
  <si>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</si>
  <si>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</si>
  <si>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</si>
  <si>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</si>
  <si>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</si>
  <si>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</si>
  <si>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</si>
  <si>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</si>
  <si>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</si>
  <si>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</si>
  <si>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</si>
  <si>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</si>
  <si>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</si>
  <si>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</si>
  <si>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</si>
  <si>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</si>
  <si>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</si>
  <si>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</si>
  <si>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</si>
  <si>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</si>
  <si>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</si>
  <si>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</si>
  <si>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</si>
  <si>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</si>
  <si>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</si>
  <si>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</si>
  <si>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</si>
  <si>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</si>
  <si>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</si>
  <si>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</si>
  <si>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</si>
  <si>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</si>
  <si>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</si>
  <si>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</si>
  <si>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</si>
  <si>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</si>
  <si>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</si>
  <si>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</si>
  <si>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</si>
  <si>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</si>
  <si>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</si>
  <si>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</si>
  <si>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</si>
  <si>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</si>
  <si>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</si>
  <si>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</si>
  <si>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</si>
  <si>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</si>
  <si>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</si>
  <si>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</si>
  <si>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</si>
  <si>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</si>
  <si>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</si>
  <si>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</si>
  <si>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</si>
  <si>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</si>
  <si>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</si>
  <si>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</si>
  <si>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</si>
  <si>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</si>
  <si>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</si>
  <si>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</si>
  <si>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</si>
  <si>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</si>
  <si>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</si>
  <si>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</si>
  <si>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</si>
  <si>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</si>
  <si>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</si>
  <si>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</si>
  <si>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</si>
  <si>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</si>
  <si>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</si>
  <si>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</si>
  <si>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</si>
  <si>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</si>
  <si>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</si>
  <si>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</si>
  <si>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</si>
  <si>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</si>
  <si>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</si>
  <si>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</si>
  <si>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</si>
  <si>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</si>
  <si>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</si>
  <si>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</si>
  <si>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</si>
  <si>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</si>
  <si>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</si>
  <si>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</si>
  <si>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</si>
  <si>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</si>
  <si>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</si>
  <si>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</si>
  <si>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</si>
  <si>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</si>
  <si>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</si>
  <si>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</si>
  <si>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</si>
  <si>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</si>
  <si>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</si>
  <si>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</si>
  <si>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</si>
  <si>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</si>
  <si>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</si>
  <si>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</si>
  <si>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</si>
  <si>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</si>
  <si>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</si>
  <si>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</si>
  <si>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</si>
  <si>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</si>
  <si>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</si>
  <si>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</si>
  <si>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</si>
  <si>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</si>
  <si>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</si>
  <si>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</si>
  <si>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</si>
  <si>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</si>
  <si>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</si>
  <si>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</si>
  <si>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</si>
  <si>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</si>
  <si>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</si>
  <si>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</si>
  <si>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</si>
  <si>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</si>
  <si>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</si>
  <si>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</si>
  <si>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</si>
  <si>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</si>
  <si>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</si>
  <si>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</si>
  <si>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</si>
  <si>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</si>
  <si>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</si>
  <si>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</si>
  <si>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</si>
  <si>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</si>
  <si>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</si>
  <si>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</si>
  <si>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</si>
  <si>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</si>
  <si>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</si>
  <si>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</si>
  <si>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</si>
  <si>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</si>
  <si>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</si>
  <si>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</si>
  <si>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</si>
  <si>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</si>
  <si>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</si>
  <si>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</si>
  <si>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</si>
  <si>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</si>
  <si>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</si>
  <si>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</si>
  <si>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</si>
  <si>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</si>
  <si>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</si>
  <si>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</si>
  <si>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</si>
  <si>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</si>
  <si>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</si>
  <si>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</si>
  <si>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</si>
  <si>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</si>
  <si>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</si>
  <si>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</si>
  <si>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</si>
  <si>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</si>
  <si>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</si>
  <si>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</si>
  <si>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</si>
  <si>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</si>
  <si>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</si>
  <si>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</si>
  <si>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</si>
  <si>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</si>
  <si>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</si>
  <si>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</si>
  <si>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</si>
  <si>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</si>
  <si>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</si>
  <si>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</si>
  <si>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</si>
  <si>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</si>
  <si>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</si>
  <si>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</si>
  <si>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</si>
  <si>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</si>
  <si>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</si>
  <si>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</si>
  <si>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</si>
  <si>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</si>
  <si>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</si>
  <si>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</si>
  <si>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</si>
  <si>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</si>
  <si>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</si>
  <si>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</si>
  <si>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</si>
  <si>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</si>
  <si>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</si>
  <si>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</si>
  <si>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</si>
  <si>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</si>
  <si>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</si>
  <si>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</si>
  <si>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</si>
  <si>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</si>
  <si>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</si>
  <si>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</si>
  <si>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</si>
  <si>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</si>
  <si>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</si>
  <si>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</si>
  <si>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</si>
  <si>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</si>
  <si>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</si>
  <si>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</si>
  <si>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</si>
  <si>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</si>
  <si>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</si>
  <si>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</si>
  <si>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</si>
  <si>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</si>
  <si>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</si>
  <si>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</si>
  <si>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</si>
  <si>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</si>
  <si>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</si>
  <si>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</si>
  <si>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</si>
  <si>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</si>
  <si>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</si>
  <si>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</si>
  <si>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</si>
  <si>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</si>
  <si>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</si>
  <si>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</si>
  <si>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</si>
  <si>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</si>
  <si>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</si>
  <si>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</si>
  <si>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</si>
  <si>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</si>
  <si>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</si>
  <si>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</si>
  <si>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</si>
  <si>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</si>
  <si>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</si>
  <si>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</si>
  <si>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</si>
  <si>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</si>
  <si>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</si>
  <si>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</si>
  <si>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</si>
  <si>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</si>
  <si>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</si>
  <si>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</si>
  <si>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</si>
  <si>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</si>
  <si>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</si>
  <si>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</si>
  <si>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</si>
  <si>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</si>
  <si>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</si>
  <si>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</si>
  <si>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</si>
  <si>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</si>
  <si>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</si>
  <si>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</si>
  <si>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</si>
  <si>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</si>
  <si>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</si>
  <si>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</si>
  <si>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</si>
  <si>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</si>
  <si>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</si>
  <si>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</si>
  <si>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</si>
  <si>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</si>
  <si>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</si>
  <si>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</si>
  <si>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</si>
  <si>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</si>
  <si>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</si>
  <si>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</si>
  <si>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</si>
  <si>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</si>
  <si>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</si>
  <si>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</si>
  <si>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</si>
  <si>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</si>
  <si>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</si>
  <si>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</si>
  <si>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</si>
  <si>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</si>
  <si>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</si>
  <si>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</si>
  <si>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</si>
  <si>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</si>
  <si>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</si>
  <si>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</si>
  <si>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</si>
  <si>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</si>
  <si>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</si>
  <si>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</si>
  <si>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</si>
  <si>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</si>
  <si>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</si>
  <si>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</si>
  <si>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</si>
  <si>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</si>
  <si>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</si>
  <si>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</si>
  <si>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</si>
  <si>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</si>
  <si>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</si>
  <si>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</si>
  <si>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</si>
  <si>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</si>
  <si>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</si>
  <si>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</si>
  <si>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</si>
  <si>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</si>
  <si>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</si>
  <si>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</si>
  <si>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</si>
  <si>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</si>
  <si>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</si>
  <si>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</si>
  <si>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</si>
  <si>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</si>
  <si>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</si>
  <si>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</si>
  <si>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</si>
  <si>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</si>
  <si>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</si>
  <si>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</si>
  <si>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</si>
  <si>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</si>
  <si>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</si>
  <si>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</si>
  <si>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</si>
  <si>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</si>
  <si>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</si>
  <si>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</si>
  <si>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</si>
  <si>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</si>
  <si>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</si>
  <si>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</si>
  <si>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</si>
  <si>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</si>
  <si>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</si>
  <si>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</si>
  <si>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</si>
  <si>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</si>
  <si>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</si>
  <si>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</si>
  <si>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</si>
  <si>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</si>
  <si>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</si>
  <si>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</si>
  <si>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</si>
  <si>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</si>
  <si>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</si>
  <si>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</si>
  <si>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</si>
  <si>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</si>
  <si>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</si>
  <si>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</si>
  <si>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</si>
  <si>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</si>
  <si>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</si>
  <si>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</si>
  <si>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</si>
  <si>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</si>
  <si>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</si>
  <si>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</si>
  <si>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</si>
  <si>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</si>
  <si>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</si>
  <si>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</si>
  <si>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</si>
  <si>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</si>
  <si>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</si>
  <si>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</si>
  <si>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</si>
  <si>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</si>
  <si>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</si>
  <si>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</si>
  <si>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</si>
  <si>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</si>
  <si>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</si>
  <si>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</si>
  <si>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</si>
  <si>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</si>
  <si>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</si>
  <si>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</si>
  <si>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</si>
  <si>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</si>
  <si>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</si>
  <si>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</si>
  <si>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</si>
  <si>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Planeación de Moroleón, Gto.</t>
  </si>
  <si>
    <t>Correspondiente del 1 de Enero 31 de Marzo de 2023</t>
  </si>
  <si>
    <t xml:space="preserve">                        ______________________</t>
  </si>
  <si>
    <t xml:space="preserve">                       C.P. J. Jesús Mondragón Solís</t>
  </si>
  <si>
    <t xml:space="preserve">                              Elaboro</t>
  </si>
  <si>
    <t xml:space="preserve">                       Ing. Jesús Zamudio Castro</t>
  </si>
  <si>
    <t xml:space="preserve">                                 Autorizo</t>
  </si>
  <si>
    <t>___________________________</t>
  </si>
  <si>
    <t>C.P. J. Jesús Mondragón Solís</t>
  </si>
  <si>
    <t xml:space="preserve">           Elaboro</t>
  </si>
  <si>
    <t>Ing. Jesús Zamudio Castro</t>
  </si>
  <si>
    <t xml:space="preserve">           Autorizo</t>
  </si>
  <si>
    <t>______________________</t>
  </si>
  <si>
    <t>.</t>
  </si>
  <si>
    <t xml:space="preserve">                                    _________________________</t>
  </si>
  <si>
    <t xml:space="preserve">                                    C.P. J. Jesús Mondragón Solís</t>
  </si>
  <si>
    <t xml:space="preserve">                                               Elaboro</t>
  </si>
  <si>
    <t xml:space="preserve">                                    Ing. Jesús Zamudio Castro</t>
  </si>
  <si>
    <t xml:space="preserve">                                               Autorizo</t>
  </si>
  <si>
    <t xml:space="preserve">                                   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</si>
</sst>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661</v>
      </c>
      <c r="B1" s="166"/>
      <c r="C1" s="17"/>
      <c r="D1" s="14" t="s">
        <v>601</v>
      </c>
      <c r="E1" s="15">
        <v>2023</v>
      </c>
    </row>
    <row r="2" spans="1:5" ht="18.95" customHeight="1" x14ac:dyDescent="0.2">
      <c r="A2" s="167" t="s">
        <v>600</v>
      </c>
      <c r="B2" s="167"/>
      <c r="C2" s="36"/>
      <c r="D2" s="14" t="s">
        <v>602</v>
      </c>
      <c r="E2" s="17" t="s">
        <v>607</v>
      </c>
    </row>
    <row r="3" spans="1:5" ht="18.95" customHeight="1" x14ac:dyDescent="0.2">
      <c r="A3" s="168" t="s">
        <v>662</v>
      </c>
      <c r="B3" s="168"/>
      <c r="C3" s="17"/>
      <c r="D3" s="14" t="s">
        <v>603</v>
      </c>
      <c r="E3" s="15">
        <v>1</v>
      </c>
    </row>
    <row r="4" spans="1:5" s="93" customFormat="1" ht="18.95" customHeight="1" x14ac:dyDescent="0.2">
      <c r="A4" s="168" t="s">
        <v>622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582</v>
      </c>
    </row>
    <row r="14" spans="1:5" x14ac:dyDescent="0.2">
      <c r="A14" s="45" t="s">
        <v>7</v>
      </c>
      <c r="B14" s="46" t="s">
        <v>583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584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568</v>
      </c>
      <c r="B24" s="95" t="s">
        <v>303</v>
      </c>
    </row>
    <row r="25" spans="1:2" x14ac:dyDescent="0.2">
      <c r="A25" s="94" t="s">
        <v>569</v>
      </c>
      <c r="B25" s="95" t="s">
        <v>570</v>
      </c>
    </row>
    <row r="26" spans="1:2" s="93" customFormat="1" x14ac:dyDescent="0.2">
      <c r="A26" s="94" t="s">
        <v>571</v>
      </c>
      <c r="B26" s="95" t="s">
        <v>340</v>
      </c>
    </row>
    <row r="27" spans="1:2" x14ac:dyDescent="0.2">
      <c r="A27" s="94" t="s">
        <v>572</v>
      </c>
      <c r="B27" s="95" t="s">
        <v>357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661</v>
      </c>
      <c r="B1" s="173"/>
      <c r="C1" s="174"/>
    </row>
    <row r="2" spans="1:3" s="37" customFormat="1" ht="18" customHeight="1" x14ac:dyDescent="0.25">
      <c r="A2" s="175" t="s">
        <v>612</v>
      </c>
      <c r="B2" s="176"/>
      <c r="C2" s="177"/>
    </row>
    <row r="3" spans="1:3" s="37" customFormat="1" ht="18" customHeight="1" x14ac:dyDescent="0.25">
      <c r="A3" s="175" t="s">
        <v>662</v>
      </c>
      <c r="B3" s="178"/>
      <c r="C3" s="177"/>
    </row>
    <row r="4" spans="1:3" s="40" customFormat="1" ht="18" customHeight="1" x14ac:dyDescent="0.2">
      <c r="A4" s="179" t="s">
        <v>613</v>
      </c>
      <c r="B4" s="180"/>
      <c r="C4" s="181"/>
    </row>
    <row r="5" spans="1:3" s="38" customFormat="1" x14ac:dyDescent="0.2">
      <c r="A5" s="58" t="s">
        <v>520</v>
      </c>
      <c r="B5" s="58"/>
      <c r="C5" s="145">
        <v>514100.88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6">
        <f>SUM(C8:C13)</f>
        <v>0</v>
      </c>
    </row>
    <row r="8" spans="1:3" x14ac:dyDescent="0.2">
      <c r="A8" s="76" t="s">
        <v>522</v>
      </c>
      <c r="B8" s="75" t="s">
        <v>341</v>
      </c>
      <c r="C8" s="147">
        <v>0</v>
      </c>
    </row>
    <row r="9" spans="1:3" x14ac:dyDescent="0.2">
      <c r="A9" s="62" t="s">
        <v>523</v>
      </c>
      <c r="B9" s="63" t="s">
        <v>532</v>
      </c>
      <c r="C9" s="147">
        <v>0</v>
      </c>
    </row>
    <row r="10" spans="1:3" x14ac:dyDescent="0.2">
      <c r="A10" s="62" t="s">
        <v>524</v>
      </c>
      <c r="B10" s="63" t="s">
        <v>349</v>
      </c>
      <c r="C10" s="147">
        <v>0</v>
      </c>
    </row>
    <row r="11" spans="1:3" x14ac:dyDescent="0.2">
      <c r="A11" s="62" t="s">
        <v>525</v>
      </c>
      <c r="B11" s="63" t="s">
        <v>350</v>
      </c>
      <c r="C11" s="147">
        <v>0</v>
      </c>
    </row>
    <row r="12" spans="1:3" x14ac:dyDescent="0.2">
      <c r="A12" s="62" t="s">
        <v>526</v>
      </c>
      <c r="B12" s="63" t="s">
        <v>351</v>
      </c>
      <c r="C12" s="147">
        <v>0</v>
      </c>
    </row>
    <row r="13" spans="1:3" x14ac:dyDescent="0.2">
      <c r="A13" s="64" t="s">
        <v>527</v>
      </c>
      <c r="B13" s="65" t="s">
        <v>528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531</v>
      </c>
      <c r="C16" s="147">
        <v>0</v>
      </c>
    </row>
    <row r="17" spans="1:3" x14ac:dyDescent="0.2">
      <c r="A17" s="70">
        <v>3.2</v>
      </c>
      <c r="B17" s="63" t="s">
        <v>529</v>
      </c>
      <c r="C17" s="147">
        <v>0</v>
      </c>
    </row>
    <row r="18" spans="1:3" x14ac:dyDescent="0.2">
      <c r="A18" s="70">
        <v>3.3</v>
      </c>
      <c r="B18" s="65" t="s">
        <v>530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5">
        <f>C5+C7-C15</f>
        <v>514100.88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13" workbookViewId="0">
      <selection sqref="A1:C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661</v>
      </c>
      <c r="B1" s="183"/>
      <c r="C1" s="184"/>
    </row>
    <row r="2" spans="1:3" s="41" customFormat="1" ht="18.95" customHeight="1" x14ac:dyDescent="0.25">
      <c r="A2" s="185" t="s">
        <v>614</v>
      </c>
      <c r="B2" s="186"/>
      <c r="C2" s="187"/>
    </row>
    <row r="3" spans="1:3" s="41" customFormat="1" ht="18.95" customHeight="1" x14ac:dyDescent="0.25">
      <c r="A3" s="185" t="s">
        <v>662</v>
      </c>
      <c r="B3" s="188"/>
      <c r="C3" s="187"/>
    </row>
    <row r="4" spans="1:3" s="42" customFormat="1" x14ac:dyDescent="0.2">
      <c r="A4" s="179" t="s">
        <v>613</v>
      </c>
      <c r="B4" s="180"/>
      <c r="C4" s="181"/>
    </row>
    <row r="5" spans="1:3" x14ac:dyDescent="0.2">
      <c r="A5" s="84" t="s">
        <v>533</v>
      </c>
      <c r="B5" s="58"/>
      <c r="C5" s="149">
        <v>386815.23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6">
        <f>SUM(C8:C28)</f>
        <v>24585</v>
      </c>
    </row>
    <row r="8" spans="1:3" x14ac:dyDescent="0.2">
      <c r="A8" s="128">
        <v>2.1</v>
      </c>
      <c r="B8" s="85" t="s">
        <v>369</v>
      </c>
      <c r="C8" s="150">
        <v>0</v>
      </c>
    </row>
    <row r="9" spans="1:3" x14ac:dyDescent="0.2">
      <c r="A9" s="128">
        <v>2.2000000000000002</v>
      </c>
      <c r="B9" s="85" t="s">
        <v>366</v>
      </c>
      <c r="C9" s="150">
        <v>0</v>
      </c>
    </row>
    <row r="10" spans="1:3" x14ac:dyDescent="0.2">
      <c r="A10" s="90">
        <v>2.2999999999999998</v>
      </c>
      <c r="B10" s="77" t="s">
        <v>236</v>
      </c>
      <c r="C10" s="150">
        <v>24585</v>
      </c>
    </row>
    <row r="11" spans="1:3" x14ac:dyDescent="0.2">
      <c r="A11" s="90">
        <v>2.4</v>
      </c>
      <c r="B11" s="77" t="s">
        <v>237</v>
      </c>
      <c r="C11" s="150">
        <v>0</v>
      </c>
    </row>
    <row r="12" spans="1:3" x14ac:dyDescent="0.2">
      <c r="A12" s="90">
        <v>2.5</v>
      </c>
      <c r="B12" s="77" t="s">
        <v>238</v>
      </c>
      <c r="C12" s="150">
        <v>0</v>
      </c>
    </row>
    <row r="13" spans="1:3" x14ac:dyDescent="0.2">
      <c r="A13" s="90">
        <v>2.6</v>
      </c>
      <c r="B13" s="77" t="s">
        <v>239</v>
      </c>
      <c r="C13" s="150">
        <v>0</v>
      </c>
    </row>
    <row r="14" spans="1:3" x14ac:dyDescent="0.2">
      <c r="A14" s="90">
        <v>2.7</v>
      </c>
      <c r="B14" s="77" t="s">
        <v>240</v>
      </c>
      <c r="C14" s="150">
        <v>0</v>
      </c>
    </row>
    <row r="15" spans="1:3" x14ac:dyDescent="0.2">
      <c r="A15" s="90">
        <v>2.8</v>
      </c>
      <c r="B15" s="77" t="s">
        <v>241</v>
      </c>
      <c r="C15" s="150">
        <v>0</v>
      </c>
    </row>
    <row r="16" spans="1:3" x14ac:dyDescent="0.2">
      <c r="A16" s="90">
        <v>2.9</v>
      </c>
      <c r="B16" s="77" t="s">
        <v>243</v>
      </c>
      <c r="C16" s="150">
        <v>0</v>
      </c>
    </row>
    <row r="17" spans="1:3" x14ac:dyDescent="0.2">
      <c r="A17" s="90" t="s">
        <v>535</v>
      </c>
      <c r="B17" s="77" t="s">
        <v>536</v>
      </c>
      <c r="C17" s="150">
        <v>0</v>
      </c>
    </row>
    <row r="18" spans="1:3" x14ac:dyDescent="0.2">
      <c r="A18" s="90" t="s">
        <v>561</v>
      </c>
      <c r="B18" s="77" t="s">
        <v>245</v>
      </c>
      <c r="C18" s="150">
        <v>0</v>
      </c>
    </row>
    <row r="19" spans="1:3" x14ac:dyDescent="0.2">
      <c r="A19" s="90" t="s">
        <v>562</v>
      </c>
      <c r="B19" s="77" t="s">
        <v>537</v>
      </c>
      <c r="C19" s="150">
        <v>0</v>
      </c>
    </row>
    <row r="20" spans="1:3" x14ac:dyDescent="0.2">
      <c r="A20" s="90" t="s">
        <v>563</v>
      </c>
      <c r="B20" s="77" t="s">
        <v>538</v>
      </c>
      <c r="C20" s="150">
        <v>0</v>
      </c>
    </row>
    <row r="21" spans="1:3" x14ac:dyDescent="0.2">
      <c r="A21" s="90" t="s">
        <v>564</v>
      </c>
      <c r="B21" s="77" t="s">
        <v>539</v>
      </c>
      <c r="C21" s="150">
        <v>0</v>
      </c>
    </row>
    <row r="22" spans="1:3" x14ac:dyDescent="0.2">
      <c r="A22" s="90" t="s">
        <v>540</v>
      </c>
      <c r="B22" s="77" t="s">
        <v>541</v>
      </c>
      <c r="C22" s="150">
        <v>0</v>
      </c>
    </row>
    <row r="23" spans="1:3" x14ac:dyDescent="0.2">
      <c r="A23" s="90" t="s">
        <v>542</v>
      </c>
      <c r="B23" s="77" t="s">
        <v>543</v>
      </c>
      <c r="C23" s="150">
        <v>0</v>
      </c>
    </row>
    <row r="24" spans="1:3" x14ac:dyDescent="0.2">
      <c r="A24" s="90" t="s">
        <v>544</v>
      </c>
      <c r="B24" s="77" t="s">
        <v>545</v>
      </c>
      <c r="C24" s="150">
        <v>0</v>
      </c>
    </row>
    <row r="25" spans="1:3" x14ac:dyDescent="0.2">
      <c r="A25" s="90" t="s">
        <v>546</v>
      </c>
      <c r="B25" s="77" t="s">
        <v>547</v>
      </c>
      <c r="C25" s="150">
        <v>0</v>
      </c>
    </row>
    <row r="26" spans="1:3" x14ac:dyDescent="0.2">
      <c r="A26" s="90" t="s">
        <v>548</v>
      </c>
      <c r="B26" s="77" t="s">
        <v>549</v>
      </c>
      <c r="C26" s="150">
        <v>0</v>
      </c>
    </row>
    <row r="27" spans="1:3" x14ac:dyDescent="0.2">
      <c r="A27" s="90" t="s">
        <v>550</v>
      </c>
      <c r="B27" s="77" t="s">
        <v>551</v>
      </c>
      <c r="C27" s="150">
        <v>0</v>
      </c>
    </row>
    <row r="28" spans="1:3" x14ac:dyDescent="0.2">
      <c r="A28" s="90" t="s">
        <v>552</v>
      </c>
      <c r="B28" s="85" t="s">
        <v>553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51">
        <f>SUM(C31:C35)</f>
        <v>0</v>
      </c>
    </row>
    <row r="31" spans="1:3" x14ac:dyDescent="0.2">
      <c r="A31" s="90" t="s">
        <v>555</v>
      </c>
      <c r="B31" s="77" t="s">
        <v>438</v>
      </c>
      <c r="C31" s="150">
        <v>0</v>
      </c>
    </row>
    <row r="32" spans="1:3" x14ac:dyDescent="0.2">
      <c r="A32" s="90" t="s">
        <v>556</v>
      </c>
      <c r="B32" s="77" t="s">
        <v>80</v>
      </c>
      <c r="C32" s="150">
        <v>0</v>
      </c>
    </row>
    <row r="33" spans="1:3" x14ac:dyDescent="0.2">
      <c r="A33" s="90" t="s">
        <v>557</v>
      </c>
      <c r="B33" s="77" t="s">
        <v>448</v>
      </c>
      <c r="C33" s="150">
        <v>0</v>
      </c>
    </row>
    <row r="34" spans="1:3" x14ac:dyDescent="0.2">
      <c r="A34" s="90" t="s">
        <v>558</v>
      </c>
      <c r="B34" s="77" t="s">
        <v>454</v>
      </c>
      <c r="C34" s="150">
        <v>0</v>
      </c>
    </row>
    <row r="35" spans="1:3" x14ac:dyDescent="0.2">
      <c r="A35" s="90" t="s">
        <v>559</v>
      </c>
      <c r="B35" s="85" t="s">
        <v>560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660</v>
      </c>
      <c r="B37" s="58"/>
      <c r="C37" s="145">
        <f>C5-C7+C30</f>
        <v>362230.23</v>
      </c>
    </row>
    <row r="39" spans="1:3" x14ac:dyDescent="0.2">
      <c r="B39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9"/>
  <sheetViews>
    <sheetView tabSelected="1" topLeftCell="A22" workbookViewId="0">
      <selection activeCell="E58" sqref="E58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661</v>
      </c>
      <c r="B1" s="189"/>
      <c r="C1" s="189"/>
      <c r="D1" s="189"/>
      <c r="E1" s="189"/>
      <c r="F1" s="189"/>
      <c r="G1" s="27" t="s">
        <v>604</v>
      </c>
      <c r="H1" s="28">
        <v>2023</v>
      </c>
    </row>
    <row r="2" spans="1:10" ht="18.95" customHeight="1" x14ac:dyDescent="0.2">
      <c r="A2" s="171" t="s">
        <v>615</v>
      </c>
      <c r="B2" s="189"/>
      <c r="C2" s="189"/>
      <c r="D2" s="189"/>
      <c r="E2" s="189"/>
      <c r="F2" s="189"/>
      <c r="G2" s="27" t="s">
        <v>605</v>
      </c>
      <c r="H2" s="28" t="s">
        <v>607</v>
      </c>
    </row>
    <row r="3" spans="1:10" ht="18.95" customHeight="1" x14ac:dyDescent="0.2">
      <c r="A3" s="190" t="s">
        <v>662</v>
      </c>
      <c r="B3" s="191"/>
      <c r="C3" s="191"/>
      <c r="D3" s="191"/>
      <c r="E3" s="191"/>
      <c r="F3" s="191"/>
      <c r="G3" s="27" t="s">
        <v>606</v>
      </c>
      <c r="H3" s="28">
        <v>1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486</v>
      </c>
      <c r="C7" s="32" t="s">
        <v>178</v>
      </c>
      <c r="D7" s="32" t="s">
        <v>487</v>
      </c>
      <c r="E7" s="32" t="s">
        <v>488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2941237.78</v>
      </c>
      <c r="E36" s="34">
        <v>-1470618.89</v>
      </c>
      <c r="F36" s="34">
        <f t="shared" si="0"/>
        <v>1470618.89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1470618.89</v>
      </c>
      <c r="E37" s="34">
        <v>-3027136.9</v>
      </c>
      <c r="F37" s="34">
        <f t="shared" si="0"/>
        <v>-1556518.01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600000</v>
      </c>
      <c r="E38" s="34">
        <v>0</v>
      </c>
      <c r="F38" s="34">
        <f t="shared" si="0"/>
        <v>600000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-342733.92</v>
      </c>
      <c r="E40" s="34">
        <v>-171366.96</v>
      </c>
      <c r="F40" s="34">
        <f t="shared" si="0"/>
        <v>-514100.88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-1470618.89</v>
      </c>
      <c r="F41" s="34">
        <f t="shared" si="0"/>
        <v>-1470618.89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2500588.06</v>
      </c>
      <c r="E42" s="34">
        <v>-386815.23</v>
      </c>
      <c r="F42" s="34">
        <f t="shared" si="0"/>
        <v>2113772.83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-1029969.17</v>
      </c>
      <c r="F43" s="34">
        <f t="shared" si="0"/>
        <v>-1029969.17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386815.23</v>
      </c>
      <c r="E45" s="34">
        <v>-386815.23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215079.24</v>
      </c>
      <c r="E46" s="34">
        <v>-215079.24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215079.24</v>
      </c>
      <c r="E47" s="34">
        <v>171735.99</v>
      </c>
      <c r="F47" s="34">
        <f t="shared" si="0"/>
        <v>386815.23</v>
      </c>
    </row>
    <row r="49" spans="2:5" x14ac:dyDescent="0.2">
      <c r="B49" s="29" t="s">
        <v>624</v>
      </c>
    </row>
    <row r="57" spans="2:5" x14ac:dyDescent="0.2">
      <c r="B57" s="29" t="s">
        <v>675</v>
      </c>
      <c r="E57" s="130" t="s">
        <v>680</v>
      </c>
    </row>
    <row r="58" spans="2:5" x14ac:dyDescent="0.2">
      <c r="B58" s="29" t="s">
        <v>676</v>
      </c>
      <c r="E58" s="130" t="s">
        <v>678</v>
      </c>
    </row>
    <row r="59" spans="2:5" x14ac:dyDescent="0.2">
      <c r="B59" s="29" t="s">
        <v>677</v>
      </c>
      <c r="E59" s="130" t="s">
        <v>679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591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592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593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594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595</v>
      </c>
      <c r="B15" s="124" t="s">
        <v>40</v>
      </c>
    </row>
    <row r="16" spans="1:8" s="119" customFormat="1" ht="12.95" customHeight="1" x14ac:dyDescent="0.2">
      <c r="A16" s="123" t="s">
        <v>596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597</v>
      </c>
    </row>
    <row r="20" spans="1:4" s="119" customFormat="1" ht="12.95" customHeight="1" x14ac:dyDescent="0.2">
      <c r="A20" s="127" t="s">
        <v>598</v>
      </c>
    </row>
    <row r="21" spans="1:4" s="119" customFormat="1" x14ac:dyDescent="0.2">
      <c r="A21" s="120"/>
    </row>
    <row r="22" spans="1:4" s="119" customFormat="1" x14ac:dyDescent="0.2">
      <c r="A22" s="120" t="s">
        <v>515</v>
      </c>
      <c r="B22" s="120"/>
      <c r="C22" s="120"/>
      <c r="D22" s="120"/>
    </row>
    <row r="23" spans="1:4" s="119" customFormat="1" x14ac:dyDescent="0.2">
      <c r="A23" s="120" t="s">
        <v>516</v>
      </c>
      <c r="B23" s="120"/>
      <c r="C23" s="120"/>
      <c r="D23" s="120"/>
    </row>
    <row r="24" spans="1:4" s="119" customFormat="1" x14ac:dyDescent="0.2">
      <c r="A24" s="120" t="s">
        <v>517</v>
      </c>
      <c r="B24" s="120"/>
      <c r="C24" s="120"/>
      <c r="D24" s="120"/>
    </row>
    <row r="25" spans="1:4" s="119" customFormat="1" x14ac:dyDescent="0.2">
      <c r="A25" s="120" t="s">
        <v>518</v>
      </c>
      <c r="B25" s="120"/>
      <c r="C25" s="120"/>
      <c r="D25" s="120"/>
    </row>
    <row r="26" spans="1:4" s="119" customFormat="1" x14ac:dyDescent="0.2">
      <c r="A26" s="120" t="s">
        <v>519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9"/>
  <sheetViews>
    <sheetView topLeftCell="A43" zoomScale="106" zoomScaleNormal="106" workbookViewId="0">
      <selection activeCell="I43" sqref="I1:I1048576"/>
    </sheetView>
  </sheetViews>
  <sheetFormatPr baseColWidth="10" defaultColWidth="9.140625" defaultRowHeight="11.25" x14ac:dyDescent="0.2"/>
  <cols>
    <col min="1" max="1" width="7" style="20" customWidth="1"/>
    <col min="2" max="2" width="52.5703125" style="20" customWidth="1"/>
    <col min="3" max="3" width="12.42578125" style="20" customWidth="1"/>
    <col min="4" max="4" width="15" style="20" customWidth="1"/>
    <col min="5" max="5" width="9" style="20" customWidth="1"/>
    <col min="6" max="6" width="11.7109375" style="20" customWidth="1"/>
    <col min="7" max="7" width="10" style="20" customWidth="1"/>
    <col min="8" max="8" width="15.140625" style="20" customWidth="1"/>
    <col min="9" max="16384" width="9.140625" style="20"/>
  </cols>
  <sheetData>
    <row r="1" spans="1:8" s="16" customFormat="1" ht="18.95" customHeight="1" x14ac:dyDescent="0.25">
      <c r="A1" s="169" t="s">
        <v>661</v>
      </c>
      <c r="B1" s="170"/>
      <c r="C1" s="170"/>
      <c r="D1" s="170"/>
      <c r="E1" s="170"/>
      <c r="F1" s="170"/>
      <c r="G1" s="14" t="s">
        <v>604</v>
      </c>
      <c r="H1" s="25">
        <v>2023</v>
      </c>
    </row>
    <row r="2" spans="1:8" s="16" customFormat="1" ht="18.95" customHeight="1" x14ac:dyDescent="0.25">
      <c r="A2" s="169" t="s">
        <v>608</v>
      </c>
      <c r="B2" s="170"/>
      <c r="C2" s="170"/>
      <c r="D2" s="170"/>
      <c r="E2" s="170"/>
      <c r="F2" s="170"/>
      <c r="G2" s="14" t="s">
        <v>605</v>
      </c>
      <c r="H2" s="25" t="s">
        <v>607</v>
      </c>
    </row>
    <row r="3" spans="1:8" s="16" customFormat="1" ht="18.95" customHeight="1" x14ac:dyDescent="0.25">
      <c r="A3" s="169" t="s">
        <v>662</v>
      </c>
      <c r="B3" s="170"/>
      <c r="C3" s="170"/>
      <c r="D3" s="170"/>
      <c r="E3" s="170"/>
      <c r="F3" s="170"/>
      <c r="G3" s="14" t="s">
        <v>606</v>
      </c>
      <c r="H3" s="25">
        <v>1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9" x14ac:dyDescent="0.2">
      <c r="A33" s="22">
        <v>1141</v>
      </c>
      <c r="B33" s="20" t="s">
        <v>215</v>
      </c>
      <c r="C33" s="24">
        <v>0</v>
      </c>
    </row>
    <row r="34" spans="1:9" x14ac:dyDescent="0.2">
      <c r="A34" s="22">
        <v>1142</v>
      </c>
      <c r="B34" s="20" t="s">
        <v>216</v>
      </c>
      <c r="C34" s="24">
        <v>0</v>
      </c>
    </row>
    <row r="35" spans="1:9" x14ac:dyDescent="0.2">
      <c r="A35" s="22">
        <v>1143</v>
      </c>
      <c r="B35" s="20" t="s">
        <v>217</v>
      </c>
      <c r="C35" s="24">
        <v>0</v>
      </c>
    </row>
    <row r="36" spans="1:9" x14ac:dyDescent="0.2">
      <c r="A36" s="22">
        <v>1144</v>
      </c>
      <c r="B36" s="20" t="s">
        <v>218</v>
      </c>
      <c r="C36" s="24">
        <v>0</v>
      </c>
    </row>
    <row r="37" spans="1:9" x14ac:dyDescent="0.2">
      <c r="A37" s="22">
        <v>1145</v>
      </c>
      <c r="B37" s="20" t="s">
        <v>219</v>
      </c>
      <c r="C37" s="24">
        <v>0</v>
      </c>
    </row>
    <row r="39" spans="1:9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9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9" x14ac:dyDescent="0.2">
      <c r="A41" s="22">
        <v>1150</v>
      </c>
      <c r="B41" s="20" t="s">
        <v>222</v>
      </c>
      <c r="C41" s="24">
        <f>C42</f>
        <v>0</v>
      </c>
    </row>
    <row r="42" spans="1:9" x14ac:dyDescent="0.2">
      <c r="A42" s="22">
        <v>1151</v>
      </c>
      <c r="B42" s="20" t="s">
        <v>223</v>
      </c>
      <c r="C42" s="24">
        <v>0</v>
      </c>
    </row>
    <row r="43" spans="1:9" x14ac:dyDescent="0.2">
      <c r="I43" s="20" t="s">
        <v>674</v>
      </c>
    </row>
    <row r="44" spans="1:9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9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9" x14ac:dyDescent="0.2">
      <c r="A46" s="22">
        <v>1213</v>
      </c>
      <c r="B46" s="20" t="s">
        <v>224</v>
      </c>
      <c r="C46" s="24">
        <v>0</v>
      </c>
    </row>
    <row r="48" spans="1:9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8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8" x14ac:dyDescent="0.2">
      <c r="A50" s="22">
        <v>1214</v>
      </c>
      <c r="B50" s="20" t="s">
        <v>225</v>
      </c>
      <c r="C50" s="24">
        <v>0</v>
      </c>
    </row>
    <row r="52" spans="1:8" x14ac:dyDescent="0.2">
      <c r="A52" s="19" t="s">
        <v>164</v>
      </c>
      <c r="B52" s="19"/>
      <c r="C52" s="19"/>
      <c r="D52" s="19"/>
      <c r="E52" s="19"/>
      <c r="F52" s="19"/>
      <c r="G52" s="19"/>
      <c r="H52" s="19"/>
    </row>
    <row r="53" spans="1:8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</row>
    <row r="54" spans="1:8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8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8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8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8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8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8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8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8" x14ac:dyDescent="0.2">
      <c r="A62" s="22">
        <v>1240</v>
      </c>
      <c r="B62" s="20" t="s">
        <v>235</v>
      </c>
      <c r="C62" s="24">
        <f>SUM(C63:C70)</f>
        <v>456415.17000000004</v>
      </c>
      <c r="D62" s="24">
        <f t="shared" ref="D62:E62" si="0">SUM(D63:D70)</f>
        <v>0</v>
      </c>
      <c r="E62" s="24">
        <f t="shared" si="0"/>
        <v>346214.17</v>
      </c>
    </row>
    <row r="63" spans="1:8" x14ac:dyDescent="0.2">
      <c r="A63" s="22">
        <v>1241</v>
      </c>
      <c r="B63" s="20" t="s">
        <v>236</v>
      </c>
      <c r="C63" s="24">
        <v>301077.77</v>
      </c>
      <c r="D63" s="24">
        <v>0</v>
      </c>
      <c r="E63" s="24">
        <v>0</v>
      </c>
    </row>
    <row r="64" spans="1:8" x14ac:dyDescent="0.2">
      <c r="A64" s="22">
        <v>1242</v>
      </c>
      <c r="B64" s="20" t="s">
        <v>237</v>
      </c>
      <c r="C64" s="24">
        <v>31445</v>
      </c>
      <c r="D64" s="24">
        <v>0</v>
      </c>
      <c r="E64" s="24">
        <v>0</v>
      </c>
    </row>
    <row r="65" spans="1:8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8" x14ac:dyDescent="0.2">
      <c r="A66" s="22">
        <v>1244</v>
      </c>
      <c r="B66" s="20" t="s">
        <v>239</v>
      </c>
      <c r="C66" s="24">
        <v>113000</v>
      </c>
      <c r="D66" s="24">
        <v>0</v>
      </c>
      <c r="E66" s="24">
        <v>0</v>
      </c>
    </row>
    <row r="67" spans="1:8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346214.17</v>
      </c>
    </row>
    <row r="68" spans="1:8" x14ac:dyDescent="0.2">
      <c r="A68" s="22">
        <v>1246</v>
      </c>
      <c r="B68" s="20" t="s">
        <v>241</v>
      </c>
      <c r="C68" s="24">
        <v>10892.4</v>
      </c>
      <c r="D68" s="24">
        <v>0</v>
      </c>
      <c r="E68" s="24">
        <v>0</v>
      </c>
    </row>
    <row r="69" spans="1:8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8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8" x14ac:dyDescent="0.2">
      <c r="A72" s="19" t="s">
        <v>165</v>
      </c>
      <c r="B72" s="19"/>
      <c r="C72" s="19"/>
      <c r="D72" s="19"/>
      <c r="E72" s="19"/>
      <c r="F72" s="19"/>
      <c r="G72" s="19"/>
      <c r="H72" s="19"/>
    </row>
    <row r="73" spans="1:8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244</v>
      </c>
      <c r="F73" s="21" t="s">
        <v>154</v>
      </c>
      <c r="G73" s="21" t="s">
        <v>226</v>
      </c>
      <c r="H73" s="21" t="s">
        <v>163</v>
      </c>
    </row>
    <row r="74" spans="1:8" x14ac:dyDescent="0.2">
      <c r="A74" s="22">
        <v>1250</v>
      </c>
      <c r="B74" s="20" t="s">
        <v>245</v>
      </c>
      <c r="C74" s="24">
        <f>SUM(C75:C79)</f>
        <v>30562.400000000001</v>
      </c>
      <c r="D74" s="24">
        <f>SUM(D75:D79)</f>
        <v>0</v>
      </c>
      <c r="E74" s="24">
        <f>SUM(E75:E79)</f>
        <v>0</v>
      </c>
    </row>
    <row r="75" spans="1:8" x14ac:dyDescent="0.2">
      <c r="A75" s="22">
        <v>1251</v>
      </c>
      <c r="B75" s="20" t="s">
        <v>246</v>
      </c>
      <c r="C75" s="24">
        <v>30562.400000000001</v>
      </c>
      <c r="D75" s="24">
        <v>0</v>
      </c>
      <c r="E75" s="24">
        <v>0</v>
      </c>
    </row>
    <row r="76" spans="1:8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8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8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8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8" x14ac:dyDescent="0.2">
      <c r="A80" s="22">
        <v>1270</v>
      </c>
      <c r="B80" s="20" t="s">
        <v>251</v>
      </c>
      <c r="C80" s="24">
        <f>SUM(C81:C86)</f>
        <v>1157414.6399999999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1157414.6399999999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65791.840000000011</v>
      </c>
      <c r="D110" s="24">
        <f>SUM(D111:D119)</f>
        <v>65791.840000000011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-4484.3100000000004</v>
      </c>
      <c r="D112" s="24">
        <f t="shared" ref="D112:D119" si="1">C112</f>
        <v>-4484.3100000000004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78981.13</v>
      </c>
      <c r="D117" s="24">
        <f t="shared" si="1"/>
        <v>78981.13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-8704.98</v>
      </c>
      <c r="D119" s="24">
        <f t="shared" si="1"/>
        <v>-8704.98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  <row r="157" spans="1:3" x14ac:dyDescent="0.2">
      <c r="B157" s="20" t="s">
        <v>668</v>
      </c>
      <c r="C157" s="20" t="s">
        <v>673</v>
      </c>
    </row>
    <row r="158" spans="1:3" x14ac:dyDescent="0.2">
      <c r="B158" s="20" t="s">
        <v>669</v>
      </c>
      <c r="C158" s="20" t="s">
        <v>671</v>
      </c>
    </row>
    <row r="159" spans="1:3" x14ac:dyDescent="0.2">
      <c r="B159" s="20" t="s">
        <v>670</v>
      </c>
      <c r="C159" s="20" t="s">
        <v>672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586</v>
      </c>
    </row>
    <row r="10" spans="1:2" ht="15" customHeight="1" x14ac:dyDescent="0.2">
      <c r="A10" s="103"/>
      <c r="B10" s="102" t="s">
        <v>587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661</v>
      </c>
      <c r="B1" s="167"/>
      <c r="C1" s="167"/>
      <c r="D1" s="14" t="s">
        <v>604</v>
      </c>
      <c r="E1" s="25">
        <v>2023</v>
      </c>
    </row>
    <row r="2" spans="1:5" s="16" customFormat="1" ht="18.95" customHeight="1" x14ac:dyDescent="0.25">
      <c r="A2" s="167" t="s">
        <v>609</v>
      </c>
      <c r="B2" s="167"/>
      <c r="C2" s="167"/>
      <c r="D2" s="14" t="s">
        <v>605</v>
      </c>
      <c r="E2" s="25" t="s">
        <v>607</v>
      </c>
    </row>
    <row r="3" spans="1:5" s="16" customFormat="1" ht="18.95" customHeight="1" x14ac:dyDescent="0.25">
      <c r="A3" s="167" t="s">
        <v>662</v>
      </c>
      <c r="B3" s="167"/>
      <c r="C3" s="167"/>
      <c r="D3" s="14" t="s">
        <v>606</v>
      </c>
      <c r="E3" s="25">
        <v>1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566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514100.88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514100.88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514100.88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573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567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356</v>
      </c>
      <c r="E97" s="48" t="s">
        <v>205</v>
      </c>
    </row>
    <row r="98" spans="1:5" x14ac:dyDescent="0.2">
      <c r="A98" s="54">
        <v>5000</v>
      </c>
      <c r="B98" s="51" t="s">
        <v>357</v>
      </c>
      <c r="C98" s="55">
        <f>C99+C127+C160+C170+C185+C214</f>
        <v>362230.23000000004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362230.23000000004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339983.18000000005</v>
      </c>
      <c r="D100" s="57">
        <f t="shared" ref="D100:D163" si="0">C100/$C$98</f>
        <v>0.93858312156884316</v>
      </c>
      <c r="E100" s="56"/>
    </row>
    <row r="101" spans="1:5" x14ac:dyDescent="0.2">
      <c r="A101" s="54">
        <v>5111</v>
      </c>
      <c r="B101" s="51" t="s">
        <v>360</v>
      </c>
      <c r="C101" s="55">
        <v>214798.04</v>
      </c>
      <c r="D101" s="57">
        <f t="shared" si="0"/>
        <v>0.59298761453454607</v>
      </c>
      <c r="E101" s="56"/>
    </row>
    <row r="102" spans="1:5" x14ac:dyDescent="0.2">
      <c r="A102" s="54">
        <v>5112</v>
      </c>
      <c r="B102" s="51" t="s">
        <v>361</v>
      </c>
      <c r="C102" s="55">
        <v>7046.2</v>
      </c>
      <c r="D102" s="57">
        <f t="shared" si="0"/>
        <v>1.9452269348143581E-2</v>
      </c>
      <c r="E102" s="56"/>
    </row>
    <row r="103" spans="1:5" x14ac:dyDescent="0.2">
      <c r="A103" s="54">
        <v>5113</v>
      </c>
      <c r="B103" s="51" t="s">
        <v>362</v>
      </c>
      <c r="C103" s="55">
        <v>0</v>
      </c>
      <c r="D103" s="57">
        <f t="shared" si="0"/>
        <v>0</v>
      </c>
      <c r="E103" s="56"/>
    </row>
    <row r="104" spans="1:5" x14ac:dyDescent="0.2">
      <c r="A104" s="54">
        <v>5114</v>
      </c>
      <c r="B104" s="51" t="s">
        <v>363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364</v>
      </c>
      <c r="C105" s="55">
        <v>118138.94</v>
      </c>
      <c r="D105" s="57">
        <f t="shared" si="0"/>
        <v>0.32614323768615333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7816.9500000000007</v>
      </c>
      <c r="D107" s="57">
        <f t="shared" si="0"/>
        <v>2.1580059731624277E-2</v>
      </c>
      <c r="E107" s="56"/>
    </row>
    <row r="108" spans="1:5" x14ac:dyDescent="0.2">
      <c r="A108" s="54">
        <v>5121</v>
      </c>
      <c r="B108" s="51" t="s">
        <v>367</v>
      </c>
      <c r="C108" s="55">
        <v>2361.02</v>
      </c>
      <c r="D108" s="57">
        <f t="shared" si="0"/>
        <v>6.5180092782427344E-3</v>
      </c>
      <c r="E108" s="56"/>
    </row>
    <row r="109" spans="1:5" x14ac:dyDescent="0.2">
      <c r="A109" s="54">
        <v>5122</v>
      </c>
      <c r="B109" s="51" t="s">
        <v>368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0</v>
      </c>
      <c r="D111" s="57">
        <f t="shared" si="0"/>
        <v>0</v>
      </c>
      <c r="E111" s="56"/>
    </row>
    <row r="112" spans="1:5" x14ac:dyDescent="0.2">
      <c r="A112" s="54">
        <v>5125</v>
      </c>
      <c r="B112" s="51" t="s">
        <v>371</v>
      </c>
      <c r="C112" s="55">
        <v>0</v>
      </c>
      <c r="D112" s="57">
        <f t="shared" si="0"/>
        <v>0</v>
      </c>
      <c r="E112" s="56"/>
    </row>
    <row r="113" spans="1:5" x14ac:dyDescent="0.2">
      <c r="A113" s="54">
        <v>5126</v>
      </c>
      <c r="B113" s="51" t="s">
        <v>372</v>
      </c>
      <c r="C113" s="55">
        <v>85.13</v>
      </c>
      <c r="D113" s="57">
        <f t="shared" si="0"/>
        <v>2.3501627680273948E-4</v>
      </c>
      <c r="E113" s="56"/>
    </row>
    <row r="114" spans="1:5" x14ac:dyDescent="0.2">
      <c r="A114" s="54">
        <v>5127</v>
      </c>
      <c r="B114" s="51" t="s">
        <v>373</v>
      </c>
      <c r="C114" s="55">
        <v>5370.8</v>
      </c>
      <c r="D114" s="57">
        <f t="shared" si="0"/>
        <v>1.4827034176578801E-2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0</v>
      </c>
      <c r="D116" s="57">
        <f t="shared" si="0"/>
        <v>0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14430.1</v>
      </c>
      <c r="D117" s="57">
        <f t="shared" si="0"/>
        <v>3.9836818699532608E-2</v>
      </c>
      <c r="E117" s="56"/>
    </row>
    <row r="118" spans="1:5" x14ac:dyDescent="0.2">
      <c r="A118" s="54">
        <v>5131</v>
      </c>
      <c r="B118" s="51" t="s">
        <v>377</v>
      </c>
      <c r="C118" s="55">
        <v>1755</v>
      </c>
      <c r="D118" s="57">
        <f t="shared" si="0"/>
        <v>4.8449849147046611E-3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0</v>
      </c>
      <c r="D120" s="57">
        <f t="shared" si="0"/>
        <v>0</v>
      </c>
      <c r="E120" s="56"/>
    </row>
    <row r="121" spans="1:5" x14ac:dyDescent="0.2">
      <c r="A121" s="54">
        <v>5134</v>
      </c>
      <c r="B121" s="51" t="s">
        <v>380</v>
      </c>
      <c r="C121" s="55">
        <v>1740</v>
      </c>
      <c r="D121" s="57">
        <f t="shared" si="0"/>
        <v>4.8035747872285529E-3</v>
      </c>
      <c r="E121" s="56"/>
    </row>
    <row r="122" spans="1:5" x14ac:dyDescent="0.2">
      <c r="A122" s="54">
        <v>5135</v>
      </c>
      <c r="B122" s="51" t="s">
        <v>381</v>
      </c>
      <c r="C122" s="55">
        <v>0</v>
      </c>
      <c r="D122" s="57">
        <f t="shared" si="0"/>
        <v>0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1010</v>
      </c>
      <c r="D124" s="57">
        <f t="shared" si="0"/>
        <v>2.7882819167246199E-3</v>
      </c>
      <c r="E124" s="56"/>
    </row>
    <row r="125" spans="1:5" x14ac:dyDescent="0.2">
      <c r="A125" s="54">
        <v>5138</v>
      </c>
      <c r="B125" s="51" t="s">
        <v>384</v>
      </c>
      <c r="C125" s="55">
        <v>1308.0999999999999</v>
      </c>
      <c r="D125" s="57">
        <f t="shared" si="0"/>
        <v>3.6112391834331437E-3</v>
      </c>
      <c r="E125" s="56"/>
    </row>
    <row r="126" spans="1:5" x14ac:dyDescent="0.2">
      <c r="A126" s="54">
        <v>5139</v>
      </c>
      <c r="B126" s="51" t="s">
        <v>385</v>
      </c>
      <c r="C126" s="55">
        <v>8617</v>
      </c>
      <c r="D126" s="57">
        <f t="shared" si="0"/>
        <v>2.3788737897441632E-2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568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569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571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572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6"/>
  <sheetViews>
    <sheetView workbookViewId="0">
      <selection activeCell="C37" sqref="C37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661</v>
      </c>
      <c r="B1" s="171"/>
      <c r="C1" s="171"/>
      <c r="D1" s="27" t="s">
        <v>604</v>
      </c>
      <c r="E1" s="28">
        <v>2023</v>
      </c>
    </row>
    <row r="2" spans="1:5" ht="18.95" customHeight="1" x14ac:dyDescent="0.2">
      <c r="A2" s="171" t="s">
        <v>610</v>
      </c>
      <c r="B2" s="171"/>
      <c r="C2" s="171"/>
      <c r="D2" s="27" t="s">
        <v>605</v>
      </c>
      <c r="E2" s="28" t="s">
        <v>607</v>
      </c>
    </row>
    <row r="3" spans="1:5" ht="18.95" customHeight="1" x14ac:dyDescent="0.2">
      <c r="A3" s="171" t="s">
        <v>662</v>
      </c>
      <c r="B3" s="171"/>
      <c r="C3" s="171"/>
      <c r="D3" s="27" t="s">
        <v>606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151870.65</v>
      </c>
    </row>
    <row r="15" spans="1:5" x14ac:dyDescent="0.2">
      <c r="A15" s="33">
        <v>3220</v>
      </c>
      <c r="B15" s="29" t="s">
        <v>468</v>
      </c>
      <c r="C15" s="34">
        <v>1677088.15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  <row r="34" spans="2:3" x14ac:dyDescent="0.2">
      <c r="B34" s="29" t="s">
        <v>663</v>
      </c>
      <c r="C34" s="130" t="s">
        <v>663</v>
      </c>
    </row>
    <row r="35" spans="2:3" x14ac:dyDescent="0.2">
      <c r="B35" s="29" t="s">
        <v>664</v>
      </c>
      <c r="C35" s="130" t="s">
        <v>666</v>
      </c>
    </row>
    <row r="36" spans="2:3" x14ac:dyDescent="0.2">
      <c r="B36" s="29" t="s">
        <v>665</v>
      </c>
      <c r="C36" s="130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103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661</v>
      </c>
      <c r="B1" s="171"/>
      <c r="C1" s="171"/>
      <c r="D1" s="27" t="s">
        <v>604</v>
      </c>
      <c r="E1" s="28">
        <v>2023</v>
      </c>
    </row>
    <row r="2" spans="1:5" s="35" customFormat="1" ht="18.95" customHeight="1" x14ac:dyDescent="0.25">
      <c r="A2" s="171" t="s">
        <v>611</v>
      </c>
      <c r="B2" s="171"/>
      <c r="C2" s="171"/>
      <c r="D2" s="27" t="s">
        <v>605</v>
      </c>
      <c r="E2" s="28" t="s">
        <v>607</v>
      </c>
    </row>
    <row r="3" spans="1:5" s="35" customFormat="1" ht="18.95" customHeight="1" x14ac:dyDescent="0.25">
      <c r="A3" s="171" t="s">
        <v>662</v>
      </c>
      <c r="B3" s="171"/>
      <c r="C3" s="171"/>
      <c r="D3" s="27" t="s">
        <v>606</v>
      </c>
      <c r="E3" s="28">
        <v>1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648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625306.17000000004</v>
      </c>
      <c r="D9" s="34">
        <v>478479.21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626</v>
      </c>
      <c r="C15" s="135">
        <f>SUM(C8:C14)</f>
        <v>625306.17000000004</v>
      </c>
      <c r="D15" s="135">
        <f>SUM(D8:D14)</f>
        <v>478479.21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648</v>
      </c>
      <c r="C19" s="144" t="s">
        <v>647</v>
      </c>
      <c r="D19" s="144" t="s">
        <v>179</v>
      </c>
      <c r="E19" s="130"/>
    </row>
    <row r="20" spans="1:5" x14ac:dyDescent="0.2">
      <c r="A20" s="133">
        <v>1230</v>
      </c>
      <c r="B20" s="134" t="s">
        <v>227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228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229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230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231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232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233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234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235</v>
      </c>
      <c r="C28" s="135">
        <f>SUM(C29:C36)</f>
        <v>24585</v>
      </c>
      <c r="D28" s="135">
        <f>SUM(D29:D36)</f>
        <v>24585</v>
      </c>
      <c r="E28" s="130"/>
    </row>
    <row r="29" spans="1:5" x14ac:dyDescent="0.2">
      <c r="A29" s="33">
        <v>1241</v>
      </c>
      <c r="B29" s="29" t="s">
        <v>236</v>
      </c>
      <c r="C29" s="34">
        <v>24585</v>
      </c>
      <c r="D29" s="132">
        <v>24585</v>
      </c>
      <c r="E29" s="130"/>
    </row>
    <row r="30" spans="1:5" x14ac:dyDescent="0.2">
      <c r="A30" s="33">
        <v>1242</v>
      </c>
      <c r="B30" s="29" t="s">
        <v>237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238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239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240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241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245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246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132">
        <v>0</v>
      </c>
    </row>
    <row r="43" spans="1:5" x14ac:dyDescent="0.2">
      <c r="B43" s="136" t="s">
        <v>627</v>
      </c>
      <c r="C43" s="135">
        <f>C20+C28+C37</f>
        <v>24585</v>
      </c>
      <c r="D43" s="135">
        <f>D20+D28+D37</f>
        <v>24585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648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628</v>
      </c>
      <c r="C47" s="135">
        <v>151870.65</v>
      </c>
      <c r="D47" s="135">
        <v>-53320.09</v>
      </c>
    </row>
    <row r="48" spans="1:5" x14ac:dyDescent="0.2">
      <c r="A48" s="131"/>
      <c r="B48" s="136" t="s">
        <v>616</v>
      </c>
      <c r="C48" s="135">
        <f>C51+C63+C91+C94+C49</f>
        <v>0</v>
      </c>
      <c r="D48" s="135">
        <f>D51+D63+D91+D94+D49</f>
        <v>34959.22</v>
      </c>
    </row>
    <row r="49" spans="1:4" s="130" customFormat="1" x14ac:dyDescent="0.2">
      <c r="A49" s="153">
        <v>5100</v>
      </c>
      <c r="B49" s="154" t="s">
        <v>358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649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423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617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425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618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428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619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431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620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620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621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435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436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437</v>
      </c>
      <c r="C63" s="135">
        <f>C64+C73+C76+C82</f>
        <v>0</v>
      </c>
      <c r="D63" s="135">
        <f>D64+D73+D76+D82</f>
        <v>26985.39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26985.39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24349.35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2636.04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629</v>
      </c>
      <c r="C94" s="135">
        <f>SUM(C95:C99)</f>
        <v>0</v>
      </c>
      <c r="D94" s="135">
        <f>SUM(D95:D99)</f>
        <v>7973.83</v>
      </c>
    </row>
    <row r="95" spans="1:4" x14ac:dyDescent="0.2">
      <c r="A95" s="131">
        <v>2111</v>
      </c>
      <c r="B95" s="130" t="s">
        <v>630</v>
      </c>
      <c r="C95" s="132">
        <v>0</v>
      </c>
      <c r="D95" s="132">
        <v>658.78</v>
      </c>
    </row>
    <row r="96" spans="1:4" x14ac:dyDescent="0.2">
      <c r="A96" s="131">
        <v>2112</v>
      </c>
      <c r="B96" s="130" t="s">
        <v>631</v>
      </c>
      <c r="C96" s="132">
        <v>0</v>
      </c>
      <c r="D96" s="132">
        <v>5600.57</v>
      </c>
    </row>
    <row r="97" spans="1:4" x14ac:dyDescent="0.2">
      <c r="A97" s="131">
        <v>2112</v>
      </c>
      <c r="B97" s="130" t="s">
        <v>632</v>
      </c>
      <c r="C97" s="132">
        <v>0</v>
      </c>
      <c r="D97" s="132">
        <v>1714.48</v>
      </c>
    </row>
    <row r="98" spans="1:4" x14ac:dyDescent="0.2">
      <c r="A98" s="131">
        <v>2115</v>
      </c>
      <c r="B98" s="130" t="s">
        <v>633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634</v>
      </c>
      <c r="C99" s="132">
        <v>0</v>
      </c>
      <c r="D99" s="132">
        <v>0</v>
      </c>
    </row>
    <row r="100" spans="1:4" x14ac:dyDescent="0.2">
      <c r="A100" s="131"/>
      <c r="B100" s="136" t="s">
        <v>635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650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651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652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653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654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655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251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656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657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658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351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636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637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638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639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640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641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642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643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644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645</v>
      </c>
      <c r="C121" s="132">
        <v>0</v>
      </c>
      <c r="D121" s="132">
        <v>0</v>
      </c>
    </row>
    <row r="122" spans="1:4" x14ac:dyDescent="0.2">
      <c r="A122" s="131"/>
      <c r="B122" s="143" t="s">
        <v>646</v>
      </c>
      <c r="C122" s="135">
        <f>C47+C48+C100-C106-C109</f>
        <v>151870.65</v>
      </c>
      <c r="D122" s="135">
        <f>D47+D48+D100-D106-D109</f>
        <v>-18360.869999999995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588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589</v>
      </c>
    </row>
    <row r="14" spans="1:2" ht="15" customHeight="1" x14ac:dyDescent="0.2">
      <c r="B14" s="102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2023-05-02T17:29:59Z</cp:lastPrinted>
  <dcterms:created xsi:type="dcterms:W3CDTF">2012-12-11T20:36:24Z</dcterms:created>
  <dcterms:modified xsi:type="dcterms:W3CDTF">2023-05-02T17:30:44Z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