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3CB74645-EC15-451A-B477-143EDCA99F49}" xr6:coauthVersionLast="45" xr6:coauthVersionMax="45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<sst xmlns="http://schemas.openxmlformats.org/spreadsheetml/2006/main" count="976" uniqueCount="697">
  <si>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</si>
  <si>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</si>
  <si>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</si>
  <si>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</si>
  <si>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</si>
  <si>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</si>
  <si>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</si>
  <si>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</si>
  <si>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</si>
  <si>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</si>
  <si>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</si>
  <si>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</si>
  <si>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</si>
  <si>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</si>
  <si>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</si>
  <si>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</si>
  <si>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</si>
  <si>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</si>
  <si>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</si>
  <si>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</si>
  <si>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</si>
  <si>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</si>
  <si>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</si>
  <si>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</si>
  <si>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</si>
  <si>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</si>
  <si>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</si>
  <si>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</si>
  <si>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</si>
  <si>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</si>
  <si>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</si>
  <si>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</si>
  <si>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</si>
  <si>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</si>
  <si>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</si>
  <si>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</si>
  <si>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</si>
  <si>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</si>
  <si>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</si>
  <si>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</si>
  <si>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</si>
  <si>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</si>
  <si>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</si>
  <si>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</si>
  <si>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</si>
  <si>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</si>
  <si>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</si>
  <si>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</si>
  <si>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</si>
  <si>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</si>
  <si>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</si>
  <si>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</si>
  <si>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</si>
  <si>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</si>
  <si>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</si>
  <si>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</si>
  <si>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</si>
  <si>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</si>
  <si>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</si>
  <si>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</si>
  <si>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</si>
  <si>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</si>
  <si>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</si>
  <si>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</si>
  <si>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</si>
  <si>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</si>
  <si>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</si>
  <si>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</si>
  <si>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</si>
  <si>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</si>
  <si>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</si>
  <si>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</si>
  <si>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</si>
  <si>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</si>
  <si>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</si>
  <si>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</si>
  <si>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</si>
  <si>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</si>
  <si>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</si>
  <si>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</si>
  <si>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</si>
  <si>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</si>
  <si>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</si>
  <si>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</si>
  <si>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</si>
  <si>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</si>
  <si>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</si>
  <si>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</si>
  <si>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</si>
  <si>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</si>
  <si>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</si>
  <si>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</si>
  <si>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</si>
  <si>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</si>
  <si>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</si>
  <si>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</si>
  <si>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</si>
  <si>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</si>
  <si>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</si>
  <si>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</si>
  <si>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</si>
  <si>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</si>
  <si>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</si>
  <si>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</si>
  <si>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</si>
  <si>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</si>
  <si>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</si>
  <si>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</si>
  <si>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</si>
  <si>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</si>
  <si>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</si>
  <si>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</si>
  <si>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</si>
  <si>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</si>
  <si>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</si>
  <si>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</si>
  <si>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</si>
  <si>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</si>
  <si>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</si>
  <si>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</si>
  <si>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</si>
  <si>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</si>
  <si>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</si>
  <si>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</si>
  <si>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</si>
  <si>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</si>
  <si>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</si>
  <si>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</si>
  <si>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</si>
  <si>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</si>
  <si>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</si>
  <si>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</si>
  <si>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</si>
  <si>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</si>
  <si>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</si>
  <si>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</si>
  <si>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</si>
  <si>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</si>
  <si>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</si>
  <si>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</si>
  <si>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</si>
  <si>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</si>
  <si>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</si>
  <si>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</si>
  <si>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</si>
  <si>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</si>
  <si>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</si>
  <si>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</si>
  <si>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</si>
  <si>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</si>
  <si>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</si>
  <si>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</si>
  <si>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</si>
  <si>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</si>
  <si>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</si>
  <si>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</si>
  <si>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</si>
  <si>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</si>
  <si>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</si>
  <si>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</si>
  <si>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</si>
  <si>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</si>
  <si>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</si>
  <si>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</si>
  <si>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</si>
  <si>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</si>
  <si>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</si>
  <si>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</si>
  <si>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</si>
  <si>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</si>
  <si>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</si>
  <si>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</si>
  <si>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</si>
  <si>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</si>
  <si>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</si>
  <si>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</si>
  <si>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</si>
  <si>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</si>
  <si>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</si>
  <si>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</si>
  <si>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</si>
  <si>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</si>
  <si>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</si>
  <si>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</si>
  <si>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</si>
  <si>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</si>
  <si>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</si>
  <si>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</si>
  <si>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</si>
  <si>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</si>
  <si>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</si>
  <si>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</si>
  <si>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</si>
  <si>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</si>
  <si>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</si>
  <si>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</si>
  <si>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</si>
  <si>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</si>
  <si>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</si>
  <si>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</si>
  <si>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</si>
  <si>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</si>
  <si>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</si>
  <si>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</si>
  <si>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</si>
  <si>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</si>
  <si>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</si>
  <si>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</si>
  <si>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</si>
  <si>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</si>
  <si>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</si>
  <si>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</si>
  <si>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</si>
  <si>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</si>
  <si>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</si>
  <si>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</si>
  <si>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</si>
  <si>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</si>
  <si>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</si>
  <si>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</si>
  <si>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</si>
  <si>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</si>
  <si>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</si>
  <si>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</si>
  <si>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</si>
  <si>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</si>
  <si>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</si>
  <si>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</si>
  <si>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</si>
  <si>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</si>
  <si>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</si>
  <si>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</si>
  <si>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</si>
  <si>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</si>
  <si>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</si>
  <si>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</si>
  <si>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</si>
  <si>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</si>
  <si>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</si>
  <si>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</si>
  <si>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</si>
  <si>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</si>
  <si>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</si>
  <si>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</si>
  <si>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</si>
  <si>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</si>
  <si>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</si>
  <si>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</si>
  <si>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</si>
  <si>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</si>
  <si>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</si>
  <si>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</si>
  <si>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</si>
  <si>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</si>
  <si>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</si>
  <si>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</si>
  <si>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</si>
  <si>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</si>
  <si>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</si>
  <si>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</si>
  <si>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</si>
  <si>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</si>
  <si>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</si>
  <si>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</si>
  <si>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</si>
  <si>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</si>
  <si>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</si>
  <si>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</si>
  <si>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</si>
  <si>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</si>
  <si>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</si>
  <si>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</si>
  <si>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</si>
  <si>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</si>
  <si>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</si>
  <si>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</si>
  <si>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</si>
  <si>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</si>
  <si>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</si>
  <si>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</si>
  <si>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</si>
  <si>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</si>
  <si>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</si>
  <si>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</si>
  <si>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</si>
  <si>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</si>
  <si>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</si>
  <si>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</si>
  <si>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</si>
  <si>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</si>
  <si>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</si>
  <si>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</si>
  <si>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</si>
  <si>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</si>
  <si>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</si>
  <si>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</si>
  <si>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</si>
  <si>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</si>
  <si>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</si>
  <si>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</si>
  <si>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</si>
  <si>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</si>
  <si>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</si>
  <si>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</si>
  <si>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</si>
  <si>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</si>
  <si>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</si>
  <si>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</si>
  <si>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</si>
  <si>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</si>
  <si>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</si>
  <si>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</si>
  <si>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</si>
  <si>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</si>
  <si>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</si>
  <si>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</si>
  <si>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</si>
  <si>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</si>
  <si>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</si>
  <si>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</si>
  <si>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</si>
  <si>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</si>
  <si>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</si>
  <si>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</si>
  <si>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</si>
  <si>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</si>
  <si>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</si>
  <si>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</si>
  <si>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</si>
  <si>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</si>
  <si>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</si>
  <si>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</si>
  <si>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</si>
  <si>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</si>
  <si>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</si>
  <si>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</si>
  <si>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</si>
  <si>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</si>
  <si>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</si>
  <si>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</si>
  <si>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</si>
  <si>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</si>
  <si>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</si>
  <si>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</si>
  <si>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</si>
  <si>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</si>
  <si>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</si>
  <si>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</si>
  <si>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</si>
  <si>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</si>
  <si>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</si>
  <si>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</si>
  <si>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</si>
  <si>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</si>
  <si>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</si>
  <si>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</si>
  <si>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</si>
  <si>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</si>
  <si>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</si>
  <si>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</si>
  <si>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</si>
  <si>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</si>
  <si>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</si>
  <si>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</si>
  <si>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</si>
  <si>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</si>
  <si>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</si>
  <si>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</si>
  <si>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</si>
  <si>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</si>
  <si>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</si>
  <si>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</si>
  <si>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</si>
  <si>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</si>
  <si>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</si>
  <si>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</si>
  <si>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</si>
  <si>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</si>
  <si>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</si>
  <si>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</si>
  <si>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</si>
  <si>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</si>
  <si>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</si>
  <si>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</si>
  <si>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</si>
  <si>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</si>
  <si>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</si>
  <si>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</si>
  <si>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</si>
  <si>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</si>
  <si>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</si>
  <si>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</si>
  <si>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</si>
  <si>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</si>
  <si>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</si>
  <si>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</si>
  <si>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</si>
  <si>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</si>
  <si>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</si>
  <si>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</si>
  <si>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</si>
  <si>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</si>
  <si>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</si>
  <si>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</si>
  <si>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</si>
  <si>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</si>
  <si>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</si>
  <si>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</si>
  <si>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</si>
  <si>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</si>
  <si>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</si>
  <si>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</si>
  <si>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</si>
  <si>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</si>
  <si>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</si>
  <si>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</si>
  <si>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</si>
  <si>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</si>
  <si>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</si>
  <si>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</si>
  <si>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</si>
  <si>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</si>
  <si>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</si>
  <si>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</si>
  <si>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</si>
  <si>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</si>
  <si>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</si>
  <si>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</si>
  <si>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</si>
  <si>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</si>
  <si>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</si>
  <si>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</si>
  <si>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</si>
  <si>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</si>
  <si>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</si>
  <si>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</si>
  <si>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</si>
  <si>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</si>
  <si>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</si>
  <si>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</si>
  <si>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</si>
  <si>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</si>
  <si>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</si>
  <si>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</si>
  <si>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</si>
  <si>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</si>
  <si>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</si>
  <si>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</si>
  <si>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</si>
  <si>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</si>
  <si>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</si>
  <si>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</si>
  <si>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</si>
  <si>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</si>
  <si>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</si>
  <si>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</si>
  <si>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</si>
  <si>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</si>
  <si>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</si>
  <si>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</si>
  <si>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</si>
  <si>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</si>
  <si>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</si>
  <si>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</si>
  <si>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</si>
  <si>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</si>
  <si>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</si>
  <si>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</si>
  <si>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</si>
  <si>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</si>
  <si>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</si>
  <si>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</si>
  <si>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</si>
  <si>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</si>
  <si>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</si>
  <si>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</si>
  <si>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</si>
  <si>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</si>
  <si>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</si>
  <si>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</si>
  <si>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</si>
  <si>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</si>
  <si>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</si>
  <si>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</si>
  <si>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</si>
  <si>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</si>
  <si>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</si>
  <si>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</si>
  <si>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</si>
  <si>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</si>
  <si>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</si>
  <si>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</si>
  <si>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</si>
  <si>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</si>
  <si>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</si>
  <si>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</si>
  <si>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</si>
  <si>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</si>
  <si>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</si>
  <si>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</si>
  <si>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</si>
  <si>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</si>
  <si>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</si>
  <si>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</si>
  <si>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</si>
  <si>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</si>
  <si>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</si>
  <si>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</si>
  <si>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</si>
  <si>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</si>
  <si>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</si>
  <si>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</si>
  <si>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</si>
  <si>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</si>
  <si>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</si>
  <si>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</si>
  <si>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</si>
  <si>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</si>
  <si>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</si>
  <si>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</si>
  <si>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</si>
  <si>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</si>
  <si>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</si>
  <si>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</si>
  <si>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</si>
  <si>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</si>
  <si>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</si>
  <si>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</si>
  <si>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</si>
  <si>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</si>
  <si>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</si>
  <si>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</si>
  <si>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</si>
  <si>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</si>
  <si>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</si>
  <si>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</si>
  <si>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</si>
  <si>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</si>
  <si>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</si>
  <si>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</si>
  <si>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</si>
  <si>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</si>
  <si>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</si>
  <si>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</si>
  <si>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</si>
  <si>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</si>
  <si>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</si>
  <si>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</si>
  <si>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</si>
  <si>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</si>
  <si>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</si>
  <si>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</si>
  <si>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</si>
  <si>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</si>
  <si>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</si>
  <si>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</si>
  <si>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</si>
  <si>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</si>
  <si>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</si>
  <si>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</si>
  <si>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</si>
  <si>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</si>
  <si>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</si>
  <si>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</si>
  <si>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</si>
  <si>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</si>
  <si>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</si>
  <si>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</si>
  <si>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</si>
  <si>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</si>
  <si>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</si>
  <si>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</si>
  <si>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</si>
  <si>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</si>
  <si>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</si>
  <si>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</si>
  <si>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</si>
  <si>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</si>
  <si>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</si>
  <si>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</si>
  <si>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</si>
  <si>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</si>
  <si>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</si>
  <si>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</si>
  <si>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</si>
  <si>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</si>
  <si>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</si>
  <si>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</si>
  <si>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</si>
  <si>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</si>
  <si>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</si>
  <si>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</si>
  <si>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</si>
  <si>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</si>
  <si>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</si>
  <si>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</si>
  <si>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</si>
  <si>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</si>
  <si>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</si>
  <si>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</si>
  <si>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</si>
  <si>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</si>
  <si>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</si>
  <si>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</si>
  <si>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</si>
  <si>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</si>
  <si>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</si>
  <si>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</si>
  <si>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</si>
  <si>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</si>
  <si>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</si>
  <si>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</si>
  <si>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</si>
  <si>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</si>
  <si>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</si>
  <si>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</si>
  <si>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</si>
  <si>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</si>
  <si>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</si>
  <si>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</si>
  <si>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</si>
  <si>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</si>
  <si>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</si>
  <si>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</si>
  <si>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</si>
  <si>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</si>
  <si>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</si>
  <si>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</si>
  <si>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</si>
  <si>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</si>
  <si>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</si>
  <si>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</si>
  <si>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</si>
  <si>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</si>
  <si>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</si>
  <si>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</si>
  <si>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</si>
  <si>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</si>
  <si>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</si>
  <si>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</si>
  <si>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</si>
  <si>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</si>
  <si>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</si>
  <si>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</si>
  <si>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</si>
  <si>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</si>
  <si>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</si>
  <si>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</si>
  <si>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</si>
  <si>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</si>
  <si>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</si>
  <si>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</si>
  <si>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</si>
  <si>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</si>
  <si>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</si>
  <si>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</si>
  <si>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</si>
  <si>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</si>
  <si>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</si>
  <si>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</si>
  <si>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</si>
  <si>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</si>
  <si>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Planeación de Moroleón, Gto.</t>
  </si>
  <si>
    <t>Correspondiente del 1 de Enero al 30 de Junio de 2023</t>
  </si>
  <si>
    <t>_______________________                                                                                 _____________________</t>
  </si>
  <si>
    <t>C.P. J. Jesús Zamudio Castro                                                                                Ing. Jesús Zamudio Castro</t>
  </si>
  <si>
    <t xml:space="preserve">              Elaboro                                                                                                                    Autorizo</t>
  </si>
  <si>
    <t xml:space="preserve">                                                 _______________________________</t>
  </si>
  <si>
    <t xml:space="preserve">                                                    C.P. J. Jesús Mondragón Solís</t>
  </si>
  <si>
    <t xml:space="preserve">                                                                 Elaboro</t>
  </si>
  <si>
    <t xml:space="preserve">                                                    Ing. Jesús  Zamudio  Castro</t>
  </si>
  <si>
    <t xml:space="preserve">                                                                   Autorizo</t>
  </si>
  <si>
    <t xml:space="preserve">                                                 ________________________</t>
  </si>
  <si>
    <t xml:space="preserve">                                   C.P. J. Jesús Mondragón Solís</t>
  </si>
  <si>
    <t>Ing. Jesús Zamudio Castro</t>
  </si>
  <si>
    <t xml:space="preserve">                                                  Elaboro</t>
  </si>
  <si>
    <t xml:space="preserve">        Autorizo</t>
  </si>
  <si>
    <t>______________________</t>
  </si>
  <si>
    <t xml:space="preserve">                                   ________________________</t>
  </si>
  <si>
    <t xml:space="preserve">                                 C.P. J. Jesús Mondragón Solís</t>
  </si>
  <si>
    <t xml:space="preserve">                                 ________________________</t>
  </si>
  <si>
    <t xml:space="preserve">                                                Elaboro</t>
  </si>
  <si>
    <t>Autorizo</t>
  </si>
  <si>
    <t>_____________________</t>
  </si>
  <si>
    <t xml:space="preserve">                                     C.P. J. Jesús Mondragón Solís</t>
  </si>
  <si>
    <t xml:space="preserve">                                     ________________________</t>
  </si>
  <si>
    <t>_________________________                                                      _____________________</t>
  </si>
  <si>
    <t>C.P. J. Jesús Mondragón Solís                                                        Ing. Jesús Zamudio Castro</t>
  </si>
  <si>
    <t xml:space="preserve">             Elaboro                                                                                           Autorizo</t>
  </si>
  <si>
    <t xml:space="preserve">Bajo protesta de decir verdad declaramos que los Estados Financieros y sus notas, </t>
  </si>
  <si>
    <t>son razonablemento correctos y son responsabilidad del emisor.</t>
  </si>
  <si>
    <t xml:space="preserve">_________________________                                                     </t>
  </si>
  <si>
    <t xml:space="preserve">C.P. J. Jesús Mondragón Solís                                                       </t>
  </si>
  <si>
    <t xml:space="preserve">             Elaboro                                                                                           </t>
  </si>
  <si>
    <t xml:space="preserve">Ing. Jesús Zamudio Castro                                                        </t>
  </si>
  <si>
    <t xml:space="preserve">              Autorizo</t>
  </si>
  <si>
    <t xml:space="preserve">_________________________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</si>
</sst>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7" fillId="6" borderId="0" xfId="8" applyFont="1" applyFill="1" applyAlignment="1"/>
    <xf numFmtId="0" fontId="13" fillId="0" borderId="0" xfId="8" applyFont="1" applyAlignment="1">
      <alignment horizontal="center"/>
    </xf>
    <xf numFmtId="0" fontId="13" fillId="0" borderId="0" xfId="9" applyFont="1" applyAlignment="1">
      <alignment horizont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30" activePane="bottomLeft" state="frozen"/>
      <selection activeCell="A14" sqref="A14:B14"/>
      <selection pane="bottomLeft" activeCell="B48" sqref="B4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48" spans="1:2" x14ac:dyDescent="0.2">
      <c r="B48" s="4" t="s">
        <v>664</v>
      </c>
    </row>
    <row r="49" spans="2:2" x14ac:dyDescent="0.2">
      <c r="B49" s="4" t="s">
        <v>665</v>
      </c>
    </row>
    <row r="50" spans="2:2" x14ac:dyDescent="0.2">
      <c r="B50" s="4" t="s">
        <v>666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9"/>
  <sheetViews>
    <sheetView showGridLines="0" topLeftCell="A4" workbookViewId="0">
      <selection activeCell="A22" sqref="A22:XFD23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1028201.76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1028201.76</v>
      </c>
    </row>
    <row r="22" spans="1:3" x14ac:dyDescent="0.2">
      <c r="B22" s="39" t="s">
        <v>689</v>
      </c>
    </row>
    <row r="23" spans="1:3" x14ac:dyDescent="0.2">
      <c r="B23" s="39" t="s">
        <v>690</v>
      </c>
    </row>
    <row r="27" spans="1:3" x14ac:dyDescent="0.2">
      <c r="B27" s="39" t="s">
        <v>686</v>
      </c>
    </row>
    <row r="28" spans="1:3" x14ac:dyDescent="0.2">
      <c r="B28" s="39" t="s">
        <v>687</v>
      </c>
    </row>
    <row r="29" spans="1:3" x14ac:dyDescent="0.2">
      <c r="B29" s="39" t="s">
        <v>688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5"/>
  <sheetViews>
    <sheetView showGridLines="0" topLeftCell="A20" workbookViewId="0">
      <selection activeCell="B43" sqref="B43:B4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792167.64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24585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24585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767582.64</v>
      </c>
    </row>
    <row r="39" spans="1:3" x14ac:dyDescent="0.2">
      <c r="B39" s="39" t="s">
        <v>689</v>
      </c>
    </row>
    <row r="40" spans="1:3" x14ac:dyDescent="0.2">
      <c r="B40" s="39" t="s">
        <v>690</v>
      </c>
    </row>
    <row r="43" spans="1:3" x14ac:dyDescent="0.2">
      <c r="B43" s="39" t="s">
        <v>686</v>
      </c>
    </row>
    <row r="44" spans="1:3" x14ac:dyDescent="0.2">
      <c r="B44" s="39" t="s">
        <v>687</v>
      </c>
    </row>
    <row r="45" spans="1:3" x14ac:dyDescent="0.2">
      <c r="B45" s="39" t="s">
        <v>688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9"/>
  <sheetViews>
    <sheetView topLeftCell="C35" workbookViewId="0">
      <selection activeCell="I61" sqref="I6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2.5703125" style="29" customWidth="1"/>
    <col min="4" max="4" width="14.5703125" style="29" customWidth="1"/>
    <col min="5" max="5" width="16.5703125" style="29" customWidth="1"/>
    <col min="6" max="6" width="15.42578125" style="29" customWidth="1"/>
    <col min="7" max="7" width="17.28515625" style="29" customWidth="1"/>
    <col min="8" max="8" width="8.85546875" style="29" customWidth="1"/>
    <col min="9" max="9" width="11.28515625" style="29" customWidth="1"/>
    <col min="10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2941237.78</v>
      </c>
      <c r="E36" s="34">
        <v>-1470618.89</v>
      </c>
      <c r="F36" s="34">
        <f t="shared" si="0"/>
        <v>1470618.89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3098820.65</v>
      </c>
      <c r="E37" s="34">
        <v>-4141237.78</v>
      </c>
      <c r="F37" s="34">
        <f t="shared" si="0"/>
        <v>-1042417.1299999999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1200000</v>
      </c>
      <c r="E38" s="34">
        <v>-600000</v>
      </c>
      <c r="F38" s="34">
        <f t="shared" si="0"/>
        <v>600000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-171366.96</v>
      </c>
      <c r="E40" s="34">
        <v>-856834.8</v>
      </c>
      <c r="F40" s="34">
        <f t="shared" si="0"/>
        <v>-1028201.76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1470618.89</v>
      </c>
      <c r="E41" s="34">
        <v>-2941237.78</v>
      </c>
      <c r="F41" s="34">
        <f t="shared" si="0"/>
        <v>-1470618.89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5001176.12</v>
      </c>
      <c r="E42" s="34">
        <v>-3312506.33</v>
      </c>
      <c r="F42" s="34">
        <f t="shared" si="0"/>
        <v>1688669.79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1029969.17</v>
      </c>
      <c r="E43" s="34">
        <v>-2059938.34</v>
      </c>
      <c r="F43" s="34">
        <f t="shared" si="0"/>
        <v>-1029969.17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20673.63</v>
      </c>
      <c r="E44" s="34">
        <v>-780</v>
      </c>
      <c r="F44" s="34">
        <f t="shared" si="0"/>
        <v>19893.63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1992371.85</v>
      </c>
      <c r="E45" s="34">
        <v>-1992371.85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15968.14</v>
      </c>
      <c r="E46" s="34">
        <v>0</v>
      </c>
      <c r="F46" s="34">
        <f t="shared" si="0"/>
        <v>15968.14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664123.94999999995</v>
      </c>
      <c r="E47" s="34">
        <v>111932.55</v>
      </c>
      <c r="F47" s="34">
        <f t="shared" si="0"/>
        <v>776056.5</v>
      </c>
    </row>
    <row r="49" spans="2:4" x14ac:dyDescent="0.2">
      <c r="B49" s="29" t="s">
        <v>625</v>
      </c>
    </row>
    <row r="57" spans="2:4" x14ac:dyDescent="0.2">
      <c r="B57" s="39" t="s">
        <v>691</v>
      </c>
      <c r="D57" s="39" t="s">
        <v>696</v>
      </c>
    </row>
    <row r="58" spans="2:4" x14ac:dyDescent="0.2">
      <c r="B58" s="39" t="s">
        <v>692</v>
      </c>
      <c r="D58" s="39" t="s">
        <v>694</v>
      </c>
    </row>
    <row r="59" spans="2:4" x14ac:dyDescent="0.2">
      <c r="B59" s="39" t="s">
        <v>693</v>
      </c>
      <c r="D59" s="39" t="s">
        <v>695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9"/>
  <sheetViews>
    <sheetView topLeftCell="A136" zoomScale="106" zoomScaleNormal="106" workbookViewId="0">
      <selection activeCell="A141" sqref="A141:H159"/>
    </sheetView>
  </sheetViews>
  <sheetFormatPr baseColWidth="10" defaultColWidth="9.140625" defaultRowHeight="11.25" x14ac:dyDescent="0.2"/>
  <cols>
    <col min="1" max="1" width="10" style="20" customWidth="1"/>
    <col min="2" max="2" width="59.140625" style="20" customWidth="1"/>
    <col min="3" max="3" width="11.28515625" style="20" customWidth="1"/>
    <col min="4" max="4" width="8.140625" style="20" customWidth="1"/>
    <col min="5" max="5" width="9.28515625" style="20" customWidth="1"/>
    <col min="6" max="6" width="8.140625" style="20" customWidth="1"/>
    <col min="7" max="7" width="6.85546875" style="20" customWidth="1"/>
    <col min="8" max="8" width="31.85546875" style="20" customWidth="1"/>
    <col min="9" max="9" width="12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ht="21.75" customHeight="1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194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456415.17000000004</v>
      </c>
      <c r="D62" s="24">
        <f t="shared" ref="D62:E62" si="0">SUM(D63:D70)</f>
        <v>0</v>
      </c>
      <c r="E62" s="24">
        <f t="shared" si="0"/>
        <v>346214.17</v>
      </c>
    </row>
    <row r="63" spans="1:9" x14ac:dyDescent="0.2">
      <c r="A63" s="22">
        <v>1241</v>
      </c>
      <c r="B63" s="20" t="s">
        <v>237</v>
      </c>
      <c r="C63" s="24">
        <v>301077.77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31445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113000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346214.17</v>
      </c>
    </row>
    <row r="68" spans="1:9" x14ac:dyDescent="0.2">
      <c r="A68" s="22">
        <v>1246</v>
      </c>
      <c r="B68" s="20" t="s">
        <v>242</v>
      </c>
      <c r="C68" s="24">
        <v>10892.4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30562.400000000001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30562.400000000001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1157414.6399999999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1157414.6399999999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18832.04</v>
      </c>
      <c r="D110" s="24">
        <f>SUM(D111:D119)</f>
        <v>18832.04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-4425.4399999999996</v>
      </c>
      <c r="D112" s="24">
        <f t="shared" ref="D112:D119" si="1">C112</f>
        <v>-4425.4399999999996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23257.48</v>
      </c>
      <c r="D117" s="24">
        <f t="shared" si="1"/>
        <v>23257.48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5" x14ac:dyDescent="0.2">
      <c r="A145" s="22">
        <v>2199</v>
      </c>
      <c r="B145" s="20" t="s">
        <v>298</v>
      </c>
      <c r="C145" s="24">
        <v>0</v>
      </c>
    </row>
    <row r="146" spans="1:5" x14ac:dyDescent="0.2">
      <c r="A146" s="22">
        <v>2240</v>
      </c>
      <c r="B146" s="20" t="s">
        <v>299</v>
      </c>
      <c r="C146" s="24">
        <f>SUM(C147:C149)</f>
        <v>0</v>
      </c>
    </row>
    <row r="147" spans="1:5" x14ac:dyDescent="0.2">
      <c r="A147" s="22">
        <v>2241</v>
      </c>
      <c r="B147" s="20" t="s">
        <v>300</v>
      </c>
      <c r="C147" s="24">
        <v>0</v>
      </c>
    </row>
    <row r="148" spans="1:5" x14ac:dyDescent="0.2">
      <c r="A148" s="22">
        <v>2242</v>
      </c>
      <c r="B148" s="20" t="s">
        <v>301</v>
      </c>
      <c r="C148" s="24">
        <v>0</v>
      </c>
    </row>
    <row r="149" spans="1:5" x14ac:dyDescent="0.2">
      <c r="A149" s="22">
        <v>2249</v>
      </c>
      <c r="B149" s="20" t="s">
        <v>302</v>
      </c>
      <c r="C149" s="24">
        <v>0</v>
      </c>
    </row>
    <row r="151" spans="1:5" x14ac:dyDescent="0.2">
      <c r="B151" s="20" t="s">
        <v>625</v>
      </c>
    </row>
    <row r="157" spans="1:5" x14ac:dyDescent="0.2">
      <c r="B157" s="20" t="s">
        <v>667</v>
      </c>
      <c r="E157" s="20" t="s">
        <v>672</v>
      </c>
    </row>
    <row r="158" spans="1:5" x14ac:dyDescent="0.2">
      <c r="B158" s="20" t="s">
        <v>668</v>
      </c>
      <c r="E158" s="20" t="s">
        <v>670</v>
      </c>
    </row>
    <row r="159" spans="1:5" x14ac:dyDescent="0.2">
      <c r="B159" s="20" t="s">
        <v>669</v>
      </c>
      <c r="E159" s="20" t="s">
        <v>671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7"/>
  <sheetViews>
    <sheetView topLeftCell="A200" zoomScaleNormal="100" workbookViewId="0">
      <selection activeCell="A214" sqref="A214:E22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12.140625" style="20" customWidth="1"/>
    <col min="4" max="4" width="10.2851562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1028201.76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1028201.76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1028201.76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767582.64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767582.64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729807.69000000006</v>
      </c>
      <c r="D100" s="57">
        <f t="shared" ref="D100:D163" si="0">C100/$C$98</f>
        <v>0.95078712306469049</v>
      </c>
      <c r="E100" s="56"/>
    </row>
    <row r="101" spans="1:5" x14ac:dyDescent="0.2">
      <c r="A101" s="54">
        <v>5111</v>
      </c>
      <c r="B101" s="51" t="s">
        <v>361</v>
      </c>
      <c r="C101" s="55">
        <v>454245.78</v>
      </c>
      <c r="D101" s="57">
        <f t="shared" si="0"/>
        <v>0.59178745887218087</v>
      </c>
      <c r="E101" s="56"/>
    </row>
    <row r="102" spans="1:5" x14ac:dyDescent="0.2">
      <c r="A102" s="54">
        <v>5112</v>
      </c>
      <c r="B102" s="51" t="s">
        <v>362</v>
      </c>
      <c r="C102" s="55">
        <v>7046.2</v>
      </c>
      <c r="D102" s="57">
        <f t="shared" si="0"/>
        <v>9.1797281918726045E-3</v>
      </c>
      <c r="E102" s="56"/>
    </row>
    <row r="103" spans="1:5" x14ac:dyDescent="0.2">
      <c r="A103" s="54">
        <v>5113</v>
      </c>
      <c r="B103" s="51" t="s">
        <v>363</v>
      </c>
      <c r="C103" s="55">
        <v>15213.64</v>
      </c>
      <c r="D103" s="57">
        <f t="shared" si="0"/>
        <v>1.9820198122250391E-2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253302.07</v>
      </c>
      <c r="D105" s="57">
        <f t="shared" si="0"/>
        <v>0.3299997378783866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8663.9500000000007</v>
      </c>
      <c r="D107" s="57">
        <f t="shared" si="0"/>
        <v>1.1287318848169886E-2</v>
      </c>
      <c r="E107" s="56"/>
    </row>
    <row r="108" spans="1:5" x14ac:dyDescent="0.2">
      <c r="A108" s="54">
        <v>5121</v>
      </c>
      <c r="B108" s="51" t="s">
        <v>368</v>
      </c>
      <c r="C108" s="55">
        <v>2361.02</v>
      </c>
      <c r="D108" s="57">
        <f t="shared" si="0"/>
        <v>3.0759163599635344E-3</v>
      </c>
      <c r="E108" s="56"/>
    </row>
    <row r="109" spans="1:5" x14ac:dyDescent="0.2">
      <c r="A109" s="54">
        <v>5122</v>
      </c>
      <c r="B109" s="51" t="s">
        <v>369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385.13</v>
      </c>
      <c r="D113" s="57">
        <f t="shared" si="0"/>
        <v>5.0174402068290649E-4</v>
      </c>
      <c r="E113" s="56"/>
    </row>
    <row r="114" spans="1:5" x14ac:dyDescent="0.2">
      <c r="A114" s="54">
        <v>5127</v>
      </c>
      <c r="B114" s="51" t="s">
        <v>374</v>
      </c>
      <c r="C114" s="55">
        <v>5370.8</v>
      </c>
      <c r="D114" s="57">
        <f t="shared" si="0"/>
        <v>6.9970316160355064E-3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547</v>
      </c>
      <c r="D116" s="57">
        <f t="shared" si="0"/>
        <v>7.1262685148793881E-4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29111</v>
      </c>
      <c r="D117" s="57">
        <f t="shared" si="0"/>
        <v>3.7925558087139648E-2</v>
      </c>
      <c r="E117" s="56"/>
    </row>
    <row r="118" spans="1:5" x14ac:dyDescent="0.2">
      <c r="A118" s="54">
        <v>5131</v>
      </c>
      <c r="B118" s="51" t="s">
        <v>378</v>
      </c>
      <c r="C118" s="55">
        <v>4552</v>
      </c>
      <c r="D118" s="57">
        <f t="shared" si="0"/>
        <v>5.930306084045882E-3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381</v>
      </c>
      <c r="C121" s="55">
        <v>2900</v>
      </c>
      <c r="D121" s="57">
        <f t="shared" si="0"/>
        <v>3.7780948250731674E-3</v>
      </c>
      <c r="E121" s="56"/>
    </row>
    <row r="122" spans="1:5" x14ac:dyDescent="0.2">
      <c r="A122" s="54">
        <v>5135</v>
      </c>
      <c r="B122" s="51" t="s">
        <v>382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2208</v>
      </c>
      <c r="D124" s="57">
        <f t="shared" si="0"/>
        <v>2.8765632323315702E-3</v>
      </c>
      <c r="E124" s="56"/>
    </row>
    <row r="125" spans="1:5" x14ac:dyDescent="0.2">
      <c r="A125" s="54">
        <v>5138</v>
      </c>
      <c r="B125" s="51" t="s">
        <v>385</v>
      </c>
      <c r="C125" s="55">
        <v>2552</v>
      </c>
      <c r="D125" s="57">
        <f t="shared" si="0"/>
        <v>3.3247234460643872E-3</v>
      </c>
      <c r="E125" s="56"/>
    </row>
    <row r="126" spans="1:5" x14ac:dyDescent="0.2">
      <c r="A126" s="54">
        <v>5139</v>
      </c>
      <c r="B126" s="51" t="s">
        <v>386</v>
      </c>
      <c r="C126" s="55">
        <v>16899</v>
      </c>
      <c r="D126" s="57">
        <f t="shared" si="0"/>
        <v>2.201587049962464E-2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5" spans="2:4" x14ac:dyDescent="0.2">
      <c r="B225" s="20" t="s">
        <v>678</v>
      </c>
      <c r="C225" s="195" t="s">
        <v>677</v>
      </c>
      <c r="D225" s="195"/>
    </row>
    <row r="226" spans="2:4" x14ac:dyDescent="0.2">
      <c r="B226" s="20" t="s">
        <v>673</v>
      </c>
      <c r="C226" s="195" t="s">
        <v>674</v>
      </c>
      <c r="D226" s="195"/>
    </row>
    <row r="227" spans="2:4" x14ac:dyDescent="0.2">
      <c r="B227" s="20" t="s">
        <v>675</v>
      </c>
      <c r="C227" s="195" t="s">
        <v>676</v>
      </c>
      <c r="D227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227:D227"/>
    <mergeCell ref="A1:C1"/>
    <mergeCell ref="A2:C2"/>
    <mergeCell ref="A3:C3"/>
    <mergeCell ref="C226:D226"/>
    <mergeCell ref="C225:D225"/>
  </mergeCells>
  <pageMargins left="0.25" right="0.25" top="0.75" bottom="0.75" header="0.3" footer="0.3"/>
  <pageSetup scale="1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topLeftCell="A8" workbookViewId="0">
      <selection activeCell="D37" sqref="D3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260619.12</v>
      </c>
    </row>
    <row r="15" spans="1:5" x14ac:dyDescent="0.2">
      <c r="A15" s="33">
        <v>3220</v>
      </c>
      <c r="B15" s="29" t="s">
        <v>469</v>
      </c>
      <c r="C15" s="34">
        <v>1668383.17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4" spans="2:5" x14ac:dyDescent="0.2">
      <c r="B34" s="29" t="s">
        <v>680</v>
      </c>
      <c r="D34" s="196" t="s">
        <v>677</v>
      </c>
      <c r="E34" s="196"/>
    </row>
    <row r="35" spans="2:5" x14ac:dyDescent="0.2">
      <c r="B35" s="29" t="s">
        <v>679</v>
      </c>
      <c r="D35" s="196" t="s">
        <v>674</v>
      </c>
      <c r="E35" s="196"/>
    </row>
    <row r="36" spans="2:5" x14ac:dyDescent="0.2">
      <c r="B36" s="29" t="s">
        <v>681</v>
      </c>
      <c r="D36" s="196" t="s">
        <v>682</v>
      </c>
      <c r="E36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D36:E36"/>
    <mergeCell ref="A1:C1"/>
    <mergeCell ref="A2:C2"/>
    <mergeCell ref="A3:C3"/>
    <mergeCell ref="D34:E34"/>
    <mergeCell ref="D35:E35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9"/>
  <sheetViews>
    <sheetView topLeftCell="A103" workbookViewId="0">
      <selection activeCell="A91" sqref="A91:E12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678389.86</v>
      </c>
      <c r="D9" s="34">
        <v>478479.21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678389.86</v>
      </c>
      <c r="D15" s="135">
        <f>SUM(D8:D14)</f>
        <v>478479.21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24585</v>
      </c>
      <c r="D28" s="135">
        <f>SUM(D29:D36)</f>
        <v>24585</v>
      </c>
      <c r="E28" s="130"/>
    </row>
    <row r="29" spans="1:5" x14ac:dyDescent="0.2">
      <c r="A29" s="33">
        <v>1241</v>
      </c>
      <c r="B29" s="29" t="s">
        <v>237</v>
      </c>
      <c r="C29" s="34">
        <v>24585</v>
      </c>
      <c r="D29" s="132">
        <v>24585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24585</v>
      </c>
      <c r="D43" s="135">
        <f>D20+D28+D37</f>
        <v>24585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260619.12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15968.14</v>
      </c>
      <c r="D48" s="135">
        <f>D51+D63+D91+D94+D49</f>
        <v>26985.39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26985.39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26985.39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24349.35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2636.04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15968.14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15968.14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276587.26</v>
      </c>
      <c r="D122" s="135">
        <f>D47+D48+D100-D106-D109</f>
        <v>26985.39</v>
      </c>
    </row>
    <row r="127" spans="1:4" x14ac:dyDescent="0.2">
      <c r="B127" s="29" t="s">
        <v>685</v>
      </c>
      <c r="C127" s="196" t="s">
        <v>683</v>
      </c>
      <c r="D127" s="196"/>
    </row>
    <row r="128" spans="1:4" x14ac:dyDescent="0.2">
      <c r="B128" s="29" t="s">
        <v>684</v>
      </c>
      <c r="C128" s="196" t="s">
        <v>674</v>
      </c>
      <c r="D128" s="196"/>
    </row>
    <row r="129" spans="2:4" x14ac:dyDescent="0.2">
      <c r="B129" s="29" t="s">
        <v>675</v>
      </c>
      <c r="C129" s="196" t="s">
        <v>682</v>
      </c>
      <c r="D129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C129:D129"/>
    <mergeCell ref="A1:C1"/>
    <mergeCell ref="A2:C2"/>
    <mergeCell ref="A3:C3"/>
    <mergeCell ref="C127:D127"/>
    <mergeCell ref="C128:D128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25" right="0.25" top="0.75" bottom="0.75" header="0.3" footer="0.3"/>
  <pageSetup scale="3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2023-07-31T18:59:46Z</cp:lastPrinted>
  <dcterms:created xsi:type="dcterms:W3CDTF">2012-12-11T20:36:24Z</dcterms:created>
  <dcterms:modified xsi:type="dcterms:W3CDTF">2023-07-31T19:00:50Z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