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AF3C42C-1A43-409D-84D7-C39D07AA5767}" xr6:coauthVersionLast="45" xr6:coauthVersionMax="45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74" i="6"/>
  <c r="H73" i="6"/>
  <c r="H70" i="6"/>
  <c r="H66" i="6"/>
  <c r="H62" i="6"/>
  <c r="H61" i="6"/>
  <c r="H58" i="6"/>
  <c r="H52" i="6"/>
  <c r="H51" i="6"/>
  <c r="H42" i="6"/>
  <c r="H39" i="6"/>
  <c r="H38" i="6"/>
  <c r="H35" i="6"/>
  <c r="H34" i="6"/>
  <c r="H18" i="6"/>
  <c r="H11" i="6"/>
  <c r="H9" i="6"/>
  <c r="E76" i="6"/>
  <c r="H76" i="6" s="1"/>
  <c r="E75" i="6"/>
  <c r="H75" i="6" s="1"/>
  <c r="E74" i="6"/>
  <c r="E73" i="6"/>
  <c r="E72" i="6"/>
  <c r="H72" i="6" s="1"/>
  <c r="E71" i="6"/>
  <c r="H71" i="6" s="1"/>
  <c r="E70" i="6"/>
  <c r="E68" i="6"/>
  <c r="H68" i="6" s="1"/>
  <c r="E67" i="6"/>
  <c r="H67" i="6" s="1"/>
  <c r="E66" i="6"/>
  <c r="E64" i="6"/>
  <c r="H64" i="6" s="1"/>
  <c r="E63" i="6"/>
  <c r="H63" i="6" s="1"/>
  <c r="E62" i="6"/>
  <c r="E61" i="6"/>
  <c r="E60" i="6"/>
  <c r="H60" i="6" s="1"/>
  <c r="E59" i="6"/>
  <c r="H59" i="6" s="1"/>
  <c r="E58" i="6"/>
  <c r="E56" i="6"/>
  <c r="H56" i="6" s="1"/>
  <c r="E55" i="6"/>
  <c r="H55" i="6" s="1"/>
  <c r="E54" i="6"/>
  <c r="H54" i="6" s="1"/>
  <c r="E52" i="6"/>
  <c r="E51" i="6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C43" i="6"/>
  <c r="C33" i="6"/>
  <c r="C23" i="6"/>
  <c r="C13" i="6"/>
  <c r="C5" i="6"/>
  <c r="E53" i="6" l="1"/>
  <c r="H53" i="6" s="1"/>
  <c r="E43" i="6"/>
  <c r="H43" i="6" s="1"/>
  <c r="E23" i="6"/>
  <c r="H23" i="6" s="1"/>
  <c r="F77" i="6"/>
  <c r="G77" i="6"/>
  <c r="E13" i="6"/>
  <c r="H13" i="6" s="1"/>
  <c r="D77" i="6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<sst xmlns="http://schemas.openxmlformats.org/spreadsheetml/2006/main" count="203" uniqueCount="142">
  <si>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</si>
  <si>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</si>
  <si>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</si>
  <si>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</si>
  <si>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</si>
  <si>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</si>
  <si>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</si>
  <si>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</si>
  <si>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</si>
  <si>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</si>
  <si>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</si>
  <si>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</si>
  <si>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</si>
  <si>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</si>
  <si>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</si>
  <si>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</si>
  <si>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</si>
  <si>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</si>
  <si>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</si>
  <si>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</si>
  <si>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</si>
  <si>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</si>
  <si>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</si>
  <si>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</si>
  <si>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</si>
  <si>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</si>
  <si>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</si>
  <si>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</si>
  <si>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</si>
  <si>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</si>
  <si>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</si>
  <si>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</si>
  <si>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</si>
  <si>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</si>
  <si>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</si>
  <si>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</si>
  <si>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</si>
  <si>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</si>
  <si>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</si>
  <si>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</si>
  <si>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</si>
  <si>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</si>
  <si>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</si>
  <si>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</si>
  <si>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</si>
  <si>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</si>
  <si>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</si>
  <si>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</si>
  <si>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</si>
  <si>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</si>
  <si>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</si>
  <si>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</si>
  <si>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</si>
  <si>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</si>
  <si>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</si>
  <si>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</si>
  <si>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</si>
  <si>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</si>
  <si>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</si>
  <si>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</si>
  <si>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</si>
  <si>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</si>
  <si>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</si>
  <si>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</si>
  <si>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</si>
  <si>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</si>
  <si>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</si>
  <si>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</si>
  <si>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</si>
  <si>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</si>
  <si>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</si>
  <si>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</si>
  <si>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</si>
  <si>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</si>
  <si>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</si>
  <si>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</si>
  <si>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</si>
  <si>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</si>
  <si>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</si>
  <si>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</si>
  <si>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</si>
  <si>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</si>
  <si>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</si>
  <si>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</si>
  <si>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</si>
  <si>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</si>
  <si>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</si>
  <si>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</si>
  <si>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</si>
  <si>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</si>
  <si>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</si>
  <si>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</si>
  <si>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</si>
  <si>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</si>
  <si>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</si>
  <si>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</si>
  <si>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</si>
  <si>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</si>
  <si>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</si>
  <si>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</si>
  <si>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</si>
  <si>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</si>
  <si>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</si>
  <si>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</si>
  <si>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</si>
  <si>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</si>
  <si>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</si>
  <si>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</si>
  <si>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</si>
  <si>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</si>
  <si>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</si>
  <si>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</si>
  <si>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</si>
  <si>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</si>
  <si>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</si>
  <si>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</si>
  <si>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</si>
  <si>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</si>
  <si>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</si>
  <si>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</si>
  <si>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</si>
  <si>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</si>
  <si>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</si>
  <si>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</si>
  <si>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</si>
  <si>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</si>
  <si>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</si>
  <si>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</si>
  <si>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</si>
  <si>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</si>
  <si>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</si>
  <si>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</si>
  <si>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</si>
  <si>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</si>
  <si>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</si>
  <si>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Instituto Municipal de Planeación de Moroleón, Gto.
Estado Analítico del Ejercicio del Presupuesto de Egresos
Clasificación por Objeto del Gasto (Capítulo y Concepto)
Del 1 de Enero al 31 de Diciembre de 2022</t>
  </si>
  <si>
    <t>Instituto Municipal de Planeación de Moroleón, Gto.
Estado Analítico del Ejercicio del Presupuesto de Egresos
Clasificación Económica (por Tipo de Gasto)
Del 1 de Enero al 31 de Diciembre de 2022</t>
  </si>
  <si>
    <t>31120-8801 INSTITUO DE PLANEACIÓN DE MOR</t>
  </si>
  <si>
    <t>Instituto Municipal de Planeación de Moroleón, Gto.
Estado Analítico del Ejercicio del Presupuesto de Egresos
Clasificación Administrativa
Del 1 de Enero al 31 de Diciembre de 2022</t>
  </si>
  <si>
    <t>Instituto Municipal de Planeación de Moroleón, Gto.
Estado Analítico del Ejercicio del Presupuesto de Egresos
Clasificación Administrativa (Poderes)
Del 1 de Enero al 31 de Diciembre de 2022</t>
  </si>
  <si>
    <t>Instituto Municipal de Planeación de Moroleón, Gto.
Estado Analítico del Ejercicio del Presupuesto de Egresos
Clasificación Administrativa (Sector Paraestatal)
Del 1 de Enero al 31 de Diciembre de 2022</t>
  </si>
  <si>
    <t>Instituto Municipal de Planeación de Moroleón, Gto.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</si>
</sst>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135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9" t="s">
        <v>64</v>
      </c>
      <c r="B5" s="6"/>
      <c r="C5" s="34">
        <f>SUM(C6:C12)</f>
        <v>1293444.58</v>
      </c>
      <c r="D5" s="34">
        <f>SUM(D6:D12)</f>
        <v>151546.95000000001</v>
      </c>
      <c r="E5" s="34">
        <f>C5+D5</f>
        <v>1444991.53</v>
      </c>
      <c r="F5" s="34">
        <f>SUM(F6:F12)</f>
        <v>1381997.81</v>
      </c>
      <c r="G5" s="34">
        <f>SUM(G6:G12)</f>
        <v>1381339.03</v>
      </c>
      <c r="H5" s="34">
        <f>E5-F5</f>
        <v>62993.719999999972</v>
      </c>
    </row>
    <row r="6" spans="1:8" x14ac:dyDescent="0.2">
      <c r="A6" s="28">
        <v>1100</v>
      </c>
      <c r="B6" s="10" t="s">
        <v>73</v>
      </c>
      <c r="C6" s="12">
        <v>680753.48</v>
      </c>
      <c r="D6" s="12">
        <v>0</v>
      </c>
      <c r="E6" s="12">
        <f t="shared" ref="E6:E69" si="0">C6+D6</f>
        <v>680753.48</v>
      </c>
      <c r="F6" s="12">
        <v>670409.73</v>
      </c>
      <c r="G6" s="12">
        <v>670409.73</v>
      </c>
      <c r="H6" s="12">
        <f t="shared" ref="H6:H69" si="1">E6-F6</f>
        <v>10343.75</v>
      </c>
    </row>
    <row r="7" spans="1:8" x14ac:dyDescent="0.2">
      <c r="A7" s="28">
        <v>1200</v>
      </c>
      <c r="B7" s="10" t="s">
        <v>74</v>
      </c>
      <c r="C7" s="12">
        <v>41051.040000000001</v>
      </c>
      <c r="D7" s="12">
        <v>0</v>
      </c>
      <c r="E7" s="12">
        <f t="shared" si="0"/>
        <v>41051.040000000001</v>
      </c>
      <c r="F7" s="12">
        <v>41051.040000000001</v>
      </c>
      <c r="G7" s="12">
        <v>41051.040000000001</v>
      </c>
      <c r="H7" s="12">
        <f t="shared" si="1"/>
        <v>0</v>
      </c>
    </row>
    <row r="8" spans="1:8" x14ac:dyDescent="0.2">
      <c r="A8" s="28">
        <v>1300</v>
      </c>
      <c r="B8" s="10" t="s">
        <v>75</v>
      </c>
      <c r="C8" s="12">
        <v>150689.07</v>
      </c>
      <c r="D8" s="12">
        <v>0</v>
      </c>
      <c r="E8" s="12">
        <f t="shared" si="0"/>
        <v>150689.07</v>
      </c>
      <c r="F8" s="12">
        <v>147633.4</v>
      </c>
      <c r="G8" s="12">
        <v>147633.4</v>
      </c>
      <c r="H8" s="12">
        <f t="shared" si="1"/>
        <v>3055.6700000000128</v>
      </c>
    </row>
    <row r="9" spans="1:8" x14ac:dyDescent="0.2">
      <c r="A9" s="28">
        <v>1400</v>
      </c>
      <c r="B9" s="10" t="s">
        <v>34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28">
        <v>1500</v>
      </c>
      <c r="B10" s="10" t="s">
        <v>76</v>
      </c>
      <c r="C10" s="12">
        <v>420950.99</v>
      </c>
      <c r="D10" s="12">
        <v>151546.95000000001</v>
      </c>
      <c r="E10" s="12">
        <f t="shared" si="0"/>
        <v>572497.93999999994</v>
      </c>
      <c r="F10" s="12">
        <v>522903.64</v>
      </c>
      <c r="G10" s="12">
        <v>522244.86</v>
      </c>
      <c r="H10" s="12">
        <f t="shared" si="1"/>
        <v>49594.29999999993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77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65</v>
      </c>
      <c r="B13" s="6"/>
      <c r="C13" s="35">
        <f>SUM(C14:C22)</f>
        <v>37501</v>
      </c>
      <c r="D13" s="35">
        <f>SUM(D14:D22)</f>
        <v>-9500</v>
      </c>
      <c r="E13" s="35">
        <f t="shared" si="0"/>
        <v>28001</v>
      </c>
      <c r="F13" s="35">
        <f>SUM(F14:F22)</f>
        <v>16551.7</v>
      </c>
      <c r="G13" s="35">
        <f>SUM(G14:G22)</f>
        <v>10951.13</v>
      </c>
      <c r="H13" s="35">
        <f t="shared" si="1"/>
        <v>11449.3</v>
      </c>
    </row>
    <row r="14" spans="1:8" x14ac:dyDescent="0.2">
      <c r="A14" s="28">
        <v>2100</v>
      </c>
      <c r="B14" s="10" t="s">
        <v>78</v>
      </c>
      <c r="C14" s="12">
        <v>12000</v>
      </c>
      <c r="D14" s="12">
        <v>-7500</v>
      </c>
      <c r="E14" s="12">
        <f t="shared" si="0"/>
        <v>4500</v>
      </c>
      <c r="F14" s="12">
        <v>4254</v>
      </c>
      <c r="G14" s="12">
        <v>2054</v>
      </c>
      <c r="H14" s="12">
        <f t="shared" si="1"/>
        <v>246</v>
      </c>
    </row>
    <row r="15" spans="1:8" x14ac:dyDescent="0.2">
      <c r="A15" s="28">
        <v>2200</v>
      </c>
      <c r="B15" s="10" t="s">
        <v>79</v>
      </c>
      <c r="C15" s="12">
        <v>0</v>
      </c>
      <c r="D15" s="12">
        <v>0</v>
      </c>
      <c r="E15" s="12">
        <f t="shared" si="0"/>
        <v>0</v>
      </c>
      <c r="F15" s="12">
        <v>0</v>
      </c>
      <c r="G15" s="12">
        <v>0</v>
      </c>
      <c r="H15" s="12">
        <f t="shared" si="1"/>
        <v>0</v>
      </c>
    </row>
    <row r="16" spans="1:8" x14ac:dyDescent="0.2">
      <c r="A16" s="28">
        <v>2300</v>
      </c>
      <c r="B16" s="10" t="s">
        <v>80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81</v>
      </c>
      <c r="C17" s="12">
        <v>2001</v>
      </c>
      <c r="D17" s="12">
        <v>-2000</v>
      </c>
      <c r="E17" s="12">
        <f t="shared" si="0"/>
        <v>1</v>
      </c>
      <c r="F17" s="12">
        <v>0</v>
      </c>
      <c r="G17" s="12">
        <v>0</v>
      </c>
      <c r="H17" s="12">
        <f t="shared" si="1"/>
        <v>1</v>
      </c>
    </row>
    <row r="18" spans="1:8" x14ac:dyDescent="0.2">
      <c r="A18" s="28">
        <v>2500</v>
      </c>
      <c r="B18" s="10" t="s">
        <v>82</v>
      </c>
      <c r="C18" s="12">
        <v>0</v>
      </c>
      <c r="D18" s="12">
        <v>0</v>
      </c>
      <c r="E18" s="12">
        <f t="shared" si="0"/>
        <v>0</v>
      </c>
      <c r="F18" s="12">
        <v>0</v>
      </c>
      <c r="G18" s="12">
        <v>0</v>
      </c>
      <c r="H18" s="12">
        <f t="shared" si="1"/>
        <v>0</v>
      </c>
    </row>
    <row r="19" spans="1:8" x14ac:dyDescent="0.2">
      <c r="A19" s="28">
        <v>2600</v>
      </c>
      <c r="B19" s="10" t="s">
        <v>83</v>
      </c>
      <c r="C19" s="12">
        <v>8000</v>
      </c>
      <c r="D19" s="12">
        <v>0</v>
      </c>
      <c r="E19" s="12">
        <f t="shared" si="0"/>
        <v>8000</v>
      </c>
      <c r="F19" s="12">
        <v>4670.8100000000004</v>
      </c>
      <c r="G19" s="12">
        <v>1270.24</v>
      </c>
      <c r="H19" s="12">
        <f t="shared" si="1"/>
        <v>3329.1899999999996</v>
      </c>
    </row>
    <row r="20" spans="1:8" x14ac:dyDescent="0.2">
      <c r="A20" s="28">
        <v>2700</v>
      </c>
      <c r="B20" s="10" t="s">
        <v>84</v>
      </c>
      <c r="C20" s="12">
        <v>6000</v>
      </c>
      <c r="D20" s="12">
        <v>0</v>
      </c>
      <c r="E20" s="12">
        <f t="shared" si="0"/>
        <v>6000</v>
      </c>
      <c r="F20" s="12">
        <v>5994.88</v>
      </c>
      <c r="G20" s="12">
        <v>5994.88</v>
      </c>
      <c r="H20" s="12">
        <f t="shared" si="1"/>
        <v>5.1199999999998909</v>
      </c>
    </row>
    <row r="21" spans="1:8" x14ac:dyDescent="0.2">
      <c r="A21" s="28">
        <v>2800</v>
      </c>
      <c r="B21" s="10" t="s">
        <v>85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86</v>
      </c>
      <c r="C22" s="12">
        <v>9500</v>
      </c>
      <c r="D22" s="12">
        <v>0</v>
      </c>
      <c r="E22" s="12">
        <f t="shared" si="0"/>
        <v>9500</v>
      </c>
      <c r="F22" s="12">
        <v>1632.01</v>
      </c>
      <c r="G22" s="12">
        <v>1632.01</v>
      </c>
      <c r="H22" s="12">
        <f t="shared" si="1"/>
        <v>7867.99</v>
      </c>
    </row>
    <row r="23" spans="1:8" x14ac:dyDescent="0.2">
      <c r="A23" s="29" t="s">
        <v>66</v>
      </c>
      <c r="B23" s="6"/>
      <c r="C23" s="35">
        <f>SUM(C24:C32)</f>
        <v>71035.42</v>
      </c>
      <c r="D23" s="35">
        <f>SUM(D24:D32)</f>
        <v>-2395.6800000000003</v>
      </c>
      <c r="E23" s="35">
        <f t="shared" si="0"/>
        <v>68639.739999999991</v>
      </c>
      <c r="F23" s="35">
        <f>SUM(F24:F32)</f>
        <v>41769.19</v>
      </c>
      <c r="G23" s="35">
        <f>SUM(G24:G32)</f>
        <v>40054.71</v>
      </c>
      <c r="H23" s="35">
        <f t="shared" si="1"/>
        <v>26870.549999999988</v>
      </c>
    </row>
    <row r="24" spans="1:8" x14ac:dyDescent="0.2">
      <c r="A24" s="28">
        <v>3100</v>
      </c>
      <c r="B24" s="10" t="s">
        <v>87</v>
      </c>
      <c r="C24" s="12">
        <v>12084</v>
      </c>
      <c r="D24" s="12">
        <v>2179.7399999999998</v>
      </c>
      <c r="E24" s="12">
        <f t="shared" si="0"/>
        <v>14263.74</v>
      </c>
      <c r="F24" s="12">
        <v>11318.46</v>
      </c>
      <c r="G24" s="12">
        <v>10919.46</v>
      </c>
      <c r="H24" s="12">
        <f t="shared" si="1"/>
        <v>2945.2800000000007</v>
      </c>
    </row>
    <row r="25" spans="1:8" x14ac:dyDescent="0.2">
      <c r="A25" s="28">
        <v>3200</v>
      </c>
      <c r="B25" s="10" t="s">
        <v>88</v>
      </c>
      <c r="C25" s="12">
        <v>0</v>
      </c>
      <c r="D25" s="12">
        <v>0</v>
      </c>
      <c r="E25" s="12">
        <f t="shared" si="0"/>
        <v>0</v>
      </c>
      <c r="F25" s="12">
        <v>0</v>
      </c>
      <c r="G25" s="12">
        <v>0</v>
      </c>
      <c r="H25" s="12">
        <f t="shared" si="1"/>
        <v>0</v>
      </c>
    </row>
    <row r="26" spans="1:8" x14ac:dyDescent="0.2">
      <c r="A26" s="28">
        <v>3300</v>
      </c>
      <c r="B26" s="10" t="s">
        <v>89</v>
      </c>
      <c r="C26" s="12">
        <v>9001</v>
      </c>
      <c r="D26" s="12">
        <v>-9000</v>
      </c>
      <c r="E26" s="12">
        <f t="shared" si="0"/>
        <v>1</v>
      </c>
      <c r="F26" s="12">
        <v>0</v>
      </c>
      <c r="G26" s="12">
        <v>0</v>
      </c>
      <c r="H26" s="12">
        <f t="shared" si="1"/>
        <v>1</v>
      </c>
    </row>
    <row r="27" spans="1:8" x14ac:dyDescent="0.2">
      <c r="A27" s="28">
        <v>3400</v>
      </c>
      <c r="B27" s="10" t="s">
        <v>90</v>
      </c>
      <c r="C27" s="12">
        <v>7000</v>
      </c>
      <c r="D27" s="12">
        <v>-3999</v>
      </c>
      <c r="E27" s="12">
        <f t="shared" si="0"/>
        <v>3001</v>
      </c>
      <c r="F27" s="12">
        <v>2488.1999999999998</v>
      </c>
      <c r="G27" s="12">
        <v>2488.1999999999998</v>
      </c>
      <c r="H27" s="12">
        <f t="shared" si="1"/>
        <v>512.80000000000018</v>
      </c>
    </row>
    <row r="28" spans="1:8" x14ac:dyDescent="0.2">
      <c r="A28" s="28">
        <v>3500</v>
      </c>
      <c r="B28" s="10" t="s">
        <v>91</v>
      </c>
      <c r="C28" s="12">
        <v>2000</v>
      </c>
      <c r="D28" s="12">
        <v>0</v>
      </c>
      <c r="E28" s="12">
        <f t="shared" si="0"/>
        <v>2000</v>
      </c>
      <c r="F28" s="12">
        <v>1170</v>
      </c>
      <c r="G28" s="12">
        <v>1170</v>
      </c>
      <c r="H28" s="12">
        <f t="shared" si="1"/>
        <v>830</v>
      </c>
    </row>
    <row r="29" spans="1:8" x14ac:dyDescent="0.2">
      <c r="A29" s="28">
        <v>3600</v>
      </c>
      <c r="B29" s="10" t="s">
        <v>92</v>
      </c>
      <c r="C29" s="12">
        <v>2</v>
      </c>
      <c r="D29" s="12">
        <v>0</v>
      </c>
      <c r="E29" s="12">
        <f t="shared" si="0"/>
        <v>2</v>
      </c>
      <c r="F29" s="12">
        <v>0</v>
      </c>
      <c r="G29" s="12">
        <v>0</v>
      </c>
      <c r="H29" s="12">
        <f t="shared" si="1"/>
        <v>2</v>
      </c>
    </row>
    <row r="30" spans="1:8" x14ac:dyDescent="0.2">
      <c r="A30" s="28">
        <v>3700</v>
      </c>
      <c r="B30" s="10" t="s">
        <v>93</v>
      </c>
      <c r="C30" s="12">
        <v>5000</v>
      </c>
      <c r="D30" s="12">
        <v>0</v>
      </c>
      <c r="E30" s="12">
        <f t="shared" si="0"/>
        <v>5000</v>
      </c>
      <c r="F30" s="12">
        <v>4088.86</v>
      </c>
      <c r="G30" s="12">
        <v>3120.97</v>
      </c>
      <c r="H30" s="12">
        <f t="shared" si="1"/>
        <v>911.13999999999987</v>
      </c>
    </row>
    <row r="31" spans="1:8" x14ac:dyDescent="0.2">
      <c r="A31" s="28">
        <v>3800</v>
      </c>
      <c r="B31" s="10" t="s">
        <v>94</v>
      </c>
      <c r="C31" s="12">
        <v>8947.42</v>
      </c>
      <c r="D31" s="12">
        <v>-5000</v>
      </c>
      <c r="E31" s="12">
        <f t="shared" si="0"/>
        <v>3947.42</v>
      </c>
      <c r="F31" s="12">
        <v>2268.67</v>
      </c>
      <c r="G31" s="12">
        <v>1921.08</v>
      </c>
      <c r="H31" s="12">
        <f t="shared" si="1"/>
        <v>1678.75</v>
      </c>
    </row>
    <row r="32" spans="1:8" x14ac:dyDescent="0.2">
      <c r="A32" s="28">
        <v>3900</v>
      </c>
      <c r="B32" s="10" t="s">
        <v>18</v>
      </c>
      <c r="C32" s="12">
        <v>27001</v>
      </c>
      <c r="D32" s="12">
        <v>13423.58</v>
      </c>
      <c r="E32" s="12">
        <f t="shared" si="0"/>
        <v>40424.58</v>
      </c>
      <c r="F32" s="12">
        <v>20435</v>
      </c>
      <c r="G32" s="12">
        <v>20435</v>
      </c>
      <c r="H32" s="12">
        <f t="shared" si="1"/>
        <v>19989.580000000002</v>
      </c>
    </row>
    <row r="33" spans="1:8" x14ac:dyDescent="0.2">
      <c r="A33" s="29" t="s">
        <v>67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95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96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97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98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99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100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101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68</v>
      </c>
      <c r="B43" s="6"/>
      <c r="C43" s="35">
        <f>SUM(C44:C52)</f>
        <v>12003</v>
      </c>
      <c r="D43" s="35">
        <f>SUM(D44:D52)</f>
        <v>20321.259999999998</v>
      </c>
      <c r="E43" s="35">
        <f t="shared" si="0"/>
        <v>32324.26</v>
      </c>
      <c r="F43" s="35">
        <f>SUM(F44:F52)</f>
        <v>30690.01</v>
      </c>
      <c r="G43" s="35">
        <f>SUM(G44:G52)</f>
        <v>30690.01</v>
      </c>
      <c r="H43" s="35">
        <f t="shared" si="1"/>
        <v>1634.25</v>
      </c>
    </row>
    <row r="44" spans="1:8" x14ac:dyDescent="0.2">
      <c r="A44" s="28">
        <v>5100</v>
      </c>
      <c r="B44" s="10" t="s">
        <v>102</v>
      </c>
      <c r="C44" s="12">
        <v>7001</v>
      </c>
      <c r="D44" s="12">
        <v>25320.26</v>
      </c>
      <c r="E44" s="12">
        <f t="shared" si="0"/>
        <v>32321.26</v>
      </c>
      <c r="F44" s="12">
        <v>30690.01</v>
      </c>
      <c r="G44" s="12">
        <v>30690.01</v>
      </c>
      <c r="H44" s="12">
        <f t="shared" si="1"/>
        <v>1631.25</v>
      </c>
    </row>
    <row r="45" spans="1:8" x14ac:dyDescent="0.2">
      <c r="A45" s="28">
        <v>5200</v>
      </c>
      <c r="B45" s="10" t="s">
        <v>103</v>
      </c>
      <c r="C45" s="12">
        <v>5000</v>
      </c>
      <c r="D45" s="12">
        <v>-4999</v>
      </c>
      <c r="E45" s="12">
        <f t="shared" si="0"/>
        <v>1</v>
      </c>
      <c r="F45" s="12">
        <v>0</v>
      </c>
      <c r="G45" s="12">
        <v>0</v>
      </c>
      <c r="H45" s="12">
        <f t="shared" si="1"/>
        <v>1</v>
      </c>
    </row>
    <row r="46" spans="1:8" x14ac:dyDescent="0.2">
      <c r="A46" s="28">
        <v>5300</v>
      </c>
      <c r="B46" s="10" t="s">
        <v>104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105</v>
      </c>
      <c r="C47" s="12">
        <v>1</v>
      </c>
      <c r="D47" s="12">
        <v>0</v>
      </c>
      <c r="E47" s="12">
        <f t="shared" si="0"/>
        <v>1</v>
      </c>
      <c r="F47" s="12">
        <v>0</v>
      </c>
      <c r="G47" s="12">
        <v>0</v>
      </c>
      <c r="H47" s="12">
        <f t="shared" si="1"/>
        <v>1</v>
      </c>
    </row>
    <row r="48" spans="1:8" x14ac:dyDescent="0.2">
      <c r="A48" s="28">
        <v>5500</v>
      </c>
      <c r="B48" s="10" t="s">
        <v>106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107</v>
      </c>
      <c r="C49" s="12">
        <v>1</v>
      </c>
      <c r="D49" s="12">
        <v>0</v>
      </c>
      <c r="E49" s="12">
        <f t="shared" si="0"/>
        <v>1</v>
      </c>
      <c r="F49" s="12">
        <v>0</v>
      </c>
      <c r="G49" s="12">
        <v>0</v>
      </c>
      <c r="H49" s="12">
        <f t="shared" si="1"/>
        <v>1</v>
      </c>
    </row>
    <row r="50" spans="1:8" x14ac:dyDescent="0.2">
      <c r="A50" s="28">
        <v>5700</v>
      </c>
      <c r="B50" s="10" t="s">
        <v>108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109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110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69</v>
      </c>
      <c r="B53" s="6"/>
      <c r="C53" s="35">
        <f>SUM(C54:C56)</f>
        <v>12775.37</v>
      </c>
      <c r="D53" s="35">
        <f>SUM(D54:D56)</f>
        <v>544191.89</v>
      </c>
      <c r="E53" s="35">
        <f t="shared" si="0"/>
        <v>556967.26</v>
      </c>
      <c r="F53" s="35">
        <f>SUM(F54:F56)</f>
        <v>201840</v>
      </c>
      <c r="G53" s="35">
        <f>SUM(G54:G56)</f>
        <v>201840</v>
      </c>
      <c r="H53" s="35">
        <f t="shared" si="1"/>
        <v>355127.26</v>
      </c>
    </row>
    <row r="54" spans="1:8" x14ac:dyDescent="0.2">
      <c r="A54" s="28">
        <v>6100</v>
      </c>
      <c r="B54" s="10" t="s">
        <v>111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112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113</v>
      </c>
      <c r="C56" s="12">
        <v>12775.37</v>
      </c>
      <c r="D56" s="12">
        <v>544191.89</v>
      </c>
      <c r="E56" s="12">
        <f t="shared" si="0"/>
        <v>556967.26</v>
      </c>
      <c r="F56" s="12">
        <v>201840</v>
      </c>
      <c r="G56" s="12">
        <v>201840</v>
      </c>
      <c r="H56" s="12">
        <f t="shared" si="1"/>
        <v>355127.26</v>
      </c>
    </row>
    <row r="57" spans="1:8" x14ac:dyDescent="0.2">
      <c r="A57" s="29" t="s">
        <v>70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114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115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116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117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118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119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120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71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72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121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122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123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124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125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126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127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56</v>
      </c>
      <c r="C77" s="37">
        <f t="shared" ref="C77:H77" si="4">SUM(C5+C13+C23+C33+C43+C53+C57+C65+C69)</f>
        <v>1426759.37</v>
      </c>
      <c r="D77" s="37">
        <f t="shared" si="4"/>
        <v>704164.42</v>
      </c>
      <c r="E77" s="37">
        <f t="shared" si="4"/>
        <v>2130923.79</v>
      </c>
      <c r="F77" s="37">
        <f t="shared" si="4"/>
        <v>1672848.71</v>
      </c>
      <c r="G77" s="37">
        <f t="shared" si="4"/>
        <v>1664874.88</v>
      </c>
      <c r="H77" s="37">
        <f t="shared" si="4"/>
        <v>458075.07999999996</v>
      </c>
    </row>
    <row r="79" spans="1:8" x14ac:dyDescent="0.2">
      <c r="A79" s="1" t="s">
        <v>131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136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5"/>
      <c r="B5" s="13" t="s">
        <v>0</v>
      </c>
      <c r="C5" s="38">
        <v>1401981</v>
      </c>
      <c r="D5" s="38">
        <v>139651.26999999999</v>
      </c>
      <c r="E5" s="38">
        <f>C5+D5</f>
        <v>1541632.27</v>
      </c>
      <c r="F5" s="38">
        <v>1440318.7</v>
      </c>
      <c r="G5" s="38">
        <v>1432344.87</v>
      </c>
      <c r="H5" s="38">
        <f>E5-F5</f>
        <v>101313.57000000007</v>
      </c>
    </row>
    <row r="6" spans="1:8" x14ac:dyDescent="0.2">
      <c r="A6" s="5"/>
      <c r="B6" s="13" t="s">
        <v>1</v>
      </c>
      <c r="C6" s="38">
        <v>24778.37</v>
      </c>
      <c r="D6" s="38">
        <v>564513.15</v>
      </c>
      <c r="E6" s="38">
        <f>C6+D6</f>
        <v>589291.52000000002</v>
      </c>
      <c r="F6" s="38">
        <v>232530.01</v>
      </c>
      <c r="G6" s="38">
        <v>232530.01</v>
      </c>
      <c r="H6" s="38">
        <f>E6-F6</f>
        <v>356761.51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56</v>
      </c>
      <c r="C10" s="37">
        <f t="shared" ref="C10:H10" si="0">SUM(C5+C6+C7+C8+C9)</f>
        <v>1426759.37</v>
      </c>
      <c r="D10" s="37">
        <f t="shared" si="0"/>
        <v>704164.42</v>
      </c>
      <c r="E10" s="37">
        <f t="shared" si="0"/>
        <v>2130923.79</v>
      </c>
      <c r="F10" s="37">
        <f t="shared" si="0"/>
        <v>1672848.71</v>
      </c>
      <c r="G10" s="37">
        <f t="shared" si="0"/>
        <v>1664874.8800000001</v>
      </c>
      <c r="H10" s="37">
        <f t="shared" si="0"/>
        <v>458075.08000000007</v>
      </c>
    </row>
    <row r="12" spans="1:8" x14ac:dyDescent="0.2">
      <c r="A12" s="1" t="s">
        <v>131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workbookViewId="0">
      <selection activeCell="J35" sqref="J35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138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137</v>
      </c>
      <c r="C6" s="12">
        <v>1426759.37</v>
      </c>
      <c r="D6" s="12">
        <v>704164.42</v>
      </c>
      <c r="E6" s="12">
        <f>C6+D6</f>
        <v>2130923.79</v>
      </c>
      <c r="F6" s="12">
        <v>1672848.71</v>
      </c>
      <c r="G6" s="12">
        <v>1664874.88</v>
      </c>
      <c r="H6" s="12">
        <f>E6-F6</f>
        <v>458075.08000000007</v>
      </c>
    </row>
    <row r="7" spans="1:8" x14ac:dyDescent="0.2">
      <c r="A7" s="4"/>
      <c r="B7" s="15" t="s">
        <v>51</v>
      </c>
      <c r="C7" s="12">
        <v>0</v>
      </c>
      <c r="D7" s="12">
        <v>0</v>
      </c>
      <c r="E7" s="12">
        <f t="shared" ref="E7:E12" si="0">C7+D7</f>
        <v>0</v>
      </c>
      <c r="F7" s="12">
        <v>0</v>
      </c>
      <c r="G7" s="12">
        <v>0</v>
      </c>
      <c r="H7" s="12">
        <f t="shared" ref="H7:H12" si="1">E7-F7</f>
        <v>0</v>
      </c>
    </row>
    <row r="8" spans="1:8" x14ac:dyDescent="0.2">
      <c r="A8" s="4"/>
      <c r="B8" s="15" t="s">
        <v>52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4"/>
      <c r="B9" s="15" t="s">
        <v>53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133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54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56</v>
      </c>
      <c r="C14" s="40">
        <f t="shared" ref="C14:H14" si="2">SUM(C6:C13)</f>
        <v>1426759.37</v>
      </c>
      <c r="D14" s="40">
        <f t="shared" si="2"/>
        <v>704164.42</v>
      </c>
      <c r="E14" s="40">
        <f t="shared" si="2"/>
        <v>2130923.79</v>
      </c>
      <c r="F14" s="40">
        <f t="shared" si="2"/>
        <v>1672848.71</v>
      </c>
      <c r="G14" s="40">
        <f t="shared" si="2"/>
        <v>1664874.88</v>
      </c>
      <c r="H14" s="40">
        <f t="shared" si="2"/>
        <v>458075.08000000007</v>
      </c>
    </row>
    <row r="17" spans="1:8" ht="45" customHeight="1" x14ac:dyDescent="0.2">
      <c r="A17" s="41" t="s">
        <v>139</v>
      </c>
      <c r="B17" s="42"/>
      <c r="C17" s="42"/>
      <c r="D17" s="42"/>
      <c r="E17" s="42"/>
      <c r="F17" s="42"/>
      <c r="G17" s="42"/>
      <c r="H17" s="43"/>
    </row>
    <row r="18" spans="1:8" x14ac:dyDescent="0.2">
      <c r="A18" s="46" t="s">
        <v>57</v>
      </c>
      <c r="B18" s="47"/>
      <c r="C18" s="41" t="s">
        <v>63</v>
      </c>
      <c r="D18" s="42"/>
      <c r="E18" s="42"/>
      <c r="F18" s="42"/>
      <c r="G18" s="43"/>
      <c r="H18" s="44" t="s">
        <v>62</v>
      </c>
    </row>
    <row r="19" spans="1:8" ht="22.5" x14ac:dyDescent="0.2">
      <c r="A19" s="48"/>
      <c r="B19" s="49"/>
      <c r="C19" s="8" t="s">
        <v>58</v>
      </c>
      <c r="D19" s="8" t="s">
        <v>128</v>
      </c>
      <c r="E19" s="8" t="s">
        <v>59</v>
      </c>
      <c r="F19" s="8" t="s">
        <v>60</v>
      </c>
      <c r="G19" s="8" t="s">
        <v>61</v>
      </c>
      <c r="H19" s="45"/>
    </row>
    <row r="20" spans="1:8" x14ac:dyDescent="0.2">
      <c r="A20" s="50"/>
      <c r="B20" s="51"/>
      <c r="C20" s="9">
        <v>1</v>
      </c>
      <c r="D20" s="9">
        <v>2</v>
      </c>
      <c r="E20" s="9" t="s">
        <v>129</v>
      </c>
      <c r="F20" s="9">
        <v>4</v>
      </c>
      <c r="G20" s="9">
        <v>5</v>
      </c>
      <c r="H20" s="9" t="s">
        <v>130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132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56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1" t="s">
        <v>140</v>
      </c>
      <c r="B28" s="42"/>
      <c r="C28" s="42"/>
      <c r="D28" s="42"/>
      <c r="E28" s="42"/>
      <c r="F28" s="42"/>
      <c r="G28" s="42"/>
      <c r="H28" s="43"/>
    </row>
    <row r="29" spans="1:8" x14ac:dyDescent="0.2">
      <c r="A29" s="46" t="s">
        <v>57</v>
      </c>
      <c r="B29" s="47"/>
      <c r="C29" s="41" t="s">
        <v>63</v>
      </c>
      <c r="D29" s="42"/>
      <c r="E29" s="42"/>
      <c r="F29" s="42"/>
      <c r="G29" s="43"/>
      <c r="H29" s="44" t="s">
        <v>62</v>
      </c>
    </row>
    <row r="30" spans="1:8" ht="22.5" x14ac:dyDescent="0.2">
      <c r="A30" s="48"/>
      <c r="B30" s="49"/>
      <c r="C30" s="8" t="s">
        <v>58</v>
      </c>
      <c r="D30" s="8" t="s">
        <v>128</v>
      </c>
      <c r="E30" s="8" t="s">
        <v>59</v>
      </c>
      <c r="F30" s="8" t="s">
        <v>60</v>
      </c>
      <c r="G30" s="8" t="s">
        <v>61</v>
      </c>
      <c r="H30" s="45"/>
    </row>
    <row r="31" spans="1:8" x14ac:dyDescent="0.2">
      <c r="A31" s="50"/>
      <c r="B31" s="51"/>
      <c r="C31" s="9">
        <v>1</v>
      </c>
      <c r="D31" s="9">
        <v>2</v>
      </c>
      <c r="E31" s="9" t="s">
        <v>129</v>
      </c>
      <c r="F31" s="9">
        <v>4</v>
      </c>
      <c r="G31" s="9">
        <v>5</v>
      </c>
      <c r="H31" s="9" t="s">
        <v>130</v>
      </c>
    </row>
    <row r="32" spans="1:8" x14ac:dyDescent="0.2">
      <c r="A32" s="4"/>
      <c r="B32" s="19" t="s">
        <v>12</v>
      </c>
      <c r="C32" s="12">
        <v>1426759.37</v>
      </c>
      <c r="D32" s="12">
        <v>704164.42</v>
      </c>
      <c r="E32" s="12">
        <f t="shared" ref="E32:E38" si="6">C32+D32</f>
        <v>2130923.79</v>
      </c>
      <c r="F32" s="12">
        <v>1672848.71</v>
      </c>
      <c r="G32" s="12">
        <v>1664874.88</v>
      </c>
      <c r="H32" s="12">
        <f t="shared" ref="H32:H38" si="7">E32-F32</f>
        <v>458075.08000000007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56</v>
      </c>
      <c r="C39" s="40">
        <f t="shared" ref="C39:H39" si="8">SUM(C32:C38)</f>
        <v>1426759.37</v>
      </c>
      <c r="D39" s="40">
        <f t="shared" si="8"/>
        <v>704164.42</v>
      </c>
      <c r="E39" s="40">
        <f t="shared" si="8"/>
        <v>2130923.79</v>
      </c>
      <c r="F39" s="40">
        <f t="shared" si="8"/>
        <v>1672848.71</v>
      </c>
      <c r="G39" s="40">
        <f t="shared" si="8"/>
        <v>1664874.88</v>
      </c>
      <c r="H39" s="40">
        <f t="shared" si="8"/>
        <v>458075.08000000007</v>
      </c>
    </row>
    <row r="41" spans="1:8" x14ac:dyDescent="0.2">
      <c r="A41" s="1" t="s">
        <v>131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workbookViewId="0">
      <selection activeCell="C5" sqref="C5:H37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4" t="s">
        <v>15</v>
      </c>
      <c r="B5" s="23"/>
      <c r="C5" s="35">
        <f t="shared" ref="C5:H5" si="0">SUM(C6:C13)</f>
        <v>0</v>
      </c>
      <c r="D5" s="35">
        <f t="shared" si="0"/>
        <v>0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134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1426759.37</v>
      </c>
      <c r="D14" s="35">
        <f t="shared" si="3"/>
        <v>704164.42</v>
      </c>
      <c r="E14" s="35">
        <f t="shared" si="3"/>
        <v>2130923.79</v>
      </c>
      <c r="F14" s="35">
        <f t="shared" si="3"/>
        <v>1672848.71</v>
      </c>
      <c r="G14" s="35">
        <f t="shared" si="3"/>
        <v>1664874.88</v>
      </c>
      <c r="H14" s="35">
        <f t="shared" si="3"/>
        <v>458075.08000000007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1426759.37</v>
      </c>
      <c r="D16" s="12">
        <v>704164.42</v>
      </c>
      <c r="E16" s="12">
        <f t="shared" ref="E16:E21" si="5">C16+D16</f>
        <v>2130923.79</v>
      </c>
      <c r="F16" s="12">
        <v>1672848.71</v>
      </c>
      <c r="G16" s="12">
        <v>1664874.88</v>
      </c>
      <c r="H16" s="12">
        <f t="shared" si="4"/>
        <v>458075.08000000007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56</v>
      </c>
      <c r="C37" s="40">
        <f t="shared" ref="C37:H37" si="12">SUM(C32+C22+C14+C5)</f>
        <v>1426759.37</v>
      </c>
      <c r="D37" s="40">
        <f t="shared" si="12"/>
        <v>704164.42</v>
      </c>
      <c r="E37" s="40">
        <f t="shared" si="12"/>
        <v>2130923.79</v>
      </c>
      <c r="F37" s="40">
        <f t="shared" si="12"/>
        <v>1672848.71</v>
      </c>
      <c r="G37" s="40">
        <f t="shared" si="12"/>
        <v>1664874.88</v>
      </c>
      <c r="H37" s="40">
        <f t="shared" si="12"/>
        <v>458075.08000000007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131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2018-07-14T22:21:14Z</cp:lastPrinted>
  <dcterms:created xsi:type="dcterms:W3CDTF">2014-02-10T03:37:14Z</dcterms:created>
  <dcterms:modified xsi:type="dcterms:W3CDTF">2023-03-09T19:22:14Z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